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4d0338dcbd05683/ARCHIVOS DE TRABAJO/Asesorias/02 Trabajos de Grado/Tesis Maestrías/Nicolás Campo y Manuel Ballesteros/Fuentes/Obj 3/"/>
    </mc:Choice>
  </mc:AlternateContent>
  <xr:revisionPtr revIDLastSave="0" documentId="8_{B3D38DD6-0DA0-496A-80B6-21FB6EE60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any Financials" sheetId="1" r:id="rId1"/>
    <sheet name="Indicadores" sheetId="2" r:id="rId2"/>
    <sheet name="Modelo insolvencia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D7" i="3"/>
  <c r="E7" i="3"/>
  <c r="F7" i="3"/>
  <c r="B7" i="3"/>
  <c r="C5" i="3"/>
  <c r="B5" i="3"/>
  <c r="C18" i="3"/>
  <c r="D18" i="3"/>
  <c r="E18" i="3"/>
  <c r="F18" i="3"/>
  <c r="B18" i="3"/>
  <c r="C17" i="3"/>
  <c r="D17" i="3"/>
  <c r="E17" i="3"/>
  <c r="F17" i="3"/>
  <c r="B17" i="3"/>
  <c r="C16" i="3"/>
  <c r="D16" i="3"/>
  <c r="E16" i="3"/>
  <c r="F16" i="3"/>
  <c r="B16" i="3"/>
  <c r="C15" i="3"/>
  <c r="D15" i="3"/>
  <c r="E15" i="3"/>
  <c r="F15" i="3"/>
  <c r="B15" i="3"/>
  <c r="F5" i="3"/>
  <c r="E5" i="3"/>
  <c r="D5" i="3"/>
</calcChain>
</file>

<file path=xl/sharedStrings.xml><?xml version="1.0" encoding="utf-8"?>
<sst xmlns="http://schemas.openxmlformats.org/spreadsheetml/2006/main" count="433" uniqueCount="235">
  <si>
    <t>EMIS</t>
  </si>
  <si>
    <t>12TH FLOOR 30 CROWN PLACE</t>
  </si>
  <si>
    <t>London, EC2A 4EB, United Kingdom</t>
  </si>
  <si>
    <t>www.emis.com</t>
  </si>
  <si>
    <t>Conecta Salud S.A. en Liquidacion (Colombia)</t>
  </si>
  <si>
    <t>Tipo de Estado Financiero</t>
  </si>
  <si>
    <t>Anual, Indiv.</t>
  </si>
  <si>
    <t>Fecha final del período</t>
  </si>
  <si>
    <t>2017-12-31</t>
  </si>
  <si>
    <t>2018-12-31</t>
  </si>
  <si>
    <t>2019-12-31</t>
  </si>
  <si>
    <t>2020-12-31</t>
  </si>
  <si>
    <t>2021-12-31</t>
  </si>
  <si>
    <t>Unidades</t>
  </si>
  <si>
    <t>Millones COP</t>
  </si>
  <si>
    <t xml:space="preserve">Estado de Resultados </t>
  </si>
  <si>
    <t xml:space="preserve">2017 </t>
  </si>
  <si>
    <t xml:space="preserve">2018 </t>
  </si>
  <si>
    <t xml:space="preserve">2019 </t>
  </si>
  <si>
    <t xml:space="preserve">2020 </t>
  </si>
  <si>
    <t xml:space="preserve">2021 </t>
  </si>
  <si>
    <t xml:space="preserve">    Total Ingreso Operativo</t>
  </si>
  <si>
    <t xml:space="preserve">    Ingresos netos por ventas</t>
  </si>
  <si>
    <t xml:space="preserve">    Costo de mercancías vendidas</t>
  </si>
  <si>
    <t xml:space="preserve">    Utilidad bruta</t>
  </si>
  <si>
    <t xml:space="preserve">        Gastos de venta y distribución</t>
  </si>
  <si>
    <t xml:space="preserve">    Ganancia operativa (EBIT)</t>
  </si>
  <si>
    <t xml:space="preserve">    Otros resultados no operativos netos</t>
  </si>
  <si>
    <t xml:space="preserve">        Otros ingresos</t>
  </si>
  <si>
    <t xml:space="preserve">        Otros gastos</t>
  </si>
  <si>
    <t xml:space="preserve">    Ganancias antes de impuestos</t>
  </si>
  <si>
    <t xml:space="preserve">    Impuesto a la renta</t>
  </si>
  <si>
    <t xml:space="preserve">    Ganancias después de impuestos</t>
  </si>
  <si>
    <t xml:space="preserve">    Ganancia (Pérdida) Neta</t>
  </si>
  <si>
    <t xml:space="preserve">Balance General </t>
  </si>
  <si>
    <t xml:space="preserve">    Activos Totales</t>
  </si>
  <si>
    <t xml:space="preserve">        Activos no corrientes</t>
  </si>
  <si>
    <t xml:space="preserve">            Propiedad, planta y equipo</t>
  </si>
  <si>
    <t xml:space="preserve">        Activos Corrientes</t>
  </si>
  <si>
    <t xml:space="preserve">    Total de patrimonio y pasivos</t>
  </si>
  <si>
    <t xml:space="preserve">        Total de patrimonio</t>
  </si>
  <si>
    <t xml:space="preserve">        Pasivos Totales</t>
  </si>
  <si>
    <t xml:space="preserve">            Pasivos no corrientes</t>
  </si>
  <si>
    <t xml:space="preserve">            Pasivos Corrientes</t>
  </si>
  <si>
    <t xml:space="preserve">Todos los ratios calculados por EMIS </t>
  </si>
  <si>
    <t xml:space="preserve"> </t>
  </si>
  <si>
    <t>Fecha inicial del periodo de reporte</t>
  </si>
  <si>
    <t>2017-01-01</t>
  </si>
  <si>
    <t>2018-01-01</t>
  </si>
  <si>
    <t>2019-01-01</t>
  </si>
  <si>
    <t>2020-01-01</t>
  </si>
  <si>
    <t>2021-01-01</t>
  </si>
  <si>
    <t>Unidades originales como se reportó</t>
  </si>
  <si>
    <t>COP Miles</t>
  </si>
  <si>
    <t>Auditado</t>
  </si>
  <si>
    <t>No Auditado</t>
  </si>
  <si>
    <t>Fuente</t>
  </si>
  <si>
    <t>Cámara de Comercio de Cali</t>
  </si>
  <si>
    <t>Derechos autorales 2024 EMIS, todos los derechos reservados. Una compañía de ISI Emerging Markets Group</t>
  </si>
  <si>
    <t>La redistribución de esta información está estrictamente prohibida.</t>
  </si>
  <si>
    <t>Sector</t>
  </si>
  <si>
    <t>ÍNDICE DE INSOLVENCIA (I)</t>
  </si>
  <si>
    <t>Y* (límite de insolvencia)</t>
  </si>
  <si>
    <t>Clasificación</t>
  </si>
  <si>
    <t>CONSTANTE (beta 1)</t>
  </si>
  <si>
    <t>beta 2</t>
  </si>
  <si>
    <t>beta 3</t>
  </si>
  <si>
    <t>beta 4</t>
  </si>
  <si>
    <t>beta 5</t>
  </si>
  <si>
    <t>D</t>
  </si>
  <si>
    <t>UAI / ACTIVO</t>
  </si>
  <si>
    <t>PAS. FIN. / ACTIVO</t>
  </si>
  <si>
    <t>DISPONIBLE/ACTIVO</t>
  </si>
  <si>
    <t>DISPONIBLE/PASIVO CTE</t>
  </si>
  <si>
    <t>S</t>
  </si>
  <si>
    <t xml:space="preserve">Ratios de Rentabilidad </t>
  </si>
  <si>
    <t xml:space="preserve">    Rendimiento Sobre Los Activos (ROA)</t>
  </si>
  <si>
    <t>13.43%</t>
  </si>
  <si>
    <t>7.39%</t>
  </si>
  <si>
    <t>6.04%</t>
  </si>
  <si>
    <t>2.8%</t>
  </si>
  <si>
    <t>0.57%</t>
  </si>
  <si>
    <t xml:space="preserve">    Rendimiento Sobre Activos Anualizado</t>
  </si>
  <si>
    <t xml:space="preserve">    Rendimiento Sobre El Patrimonio (ROE)</t>
  </si>
  <si>
    <t>20%</t>
  </si>
  <si>
    <t>21.51%</t>
  </si>
  <si>
    <t>16%</t>
  </si>
  <si>
    <t>9.21%</t>
  </si>
  <si>
    <t>1.26%</t>
  </si>
  <si>
    <t xml:space="preserve">    Rendimiento Sobre El Patrimonio Anualizado</t>
  </si>
  <si>
    <t xml:space="preserve">    Rendimiento Sobre El Capital Empleado</t>
  </si>
  <si>
    <t>32.85%</t>
  </si>
  <si>
    <t>16.07%</t>
  </si>
  <si>
    <t>21.09%</t>
  </si>
  <si>
    <t>19.73%</t>
  </si>
  <si>
    <t>6.98%</t>
  </si>
  <si>
    <t xml:space="preserve">    Margen Neto</t>
  </si>
  <si>
    <t>9.51%</t>
  </si>
  <si>
    <t>10.85%</t>
  </si>
  <si>
    <t>7.02%</t>
  </si>
  <si>
    <t>2.96%</t>
  </si>
  <si>
    <t>0.58%</t>
  </si>
  <si>
    <t xml:space="preserve">    Margen De Ganancia Bruta</t>
  </si>
  <si>
    <t>46.79%</t>
  </si>
  <si>
    <t>45.63%</t>
  </si>
  <si>
    <t>43.75%</t>
  </si>
  <si>
    <t>27.67%</t>
  </si>
  <si>
    <t>33.65%</t>
  </si>
  <si>
    <t xml:space="preserve">    Margen Operacional</t>
  </si>
  <si>
    <t>15.79%</t>
  </si>
  <si>
    <t>13.83%</t>
  </si>
  <si>
    <t>13.1%</t>
  </si>
  <si>
    <t>7.92%</t>
  </si>
  <si>
    <t>3.93%</t>
  </si>
  <si>
    <t xml:space="preserve">    ROA Operativo</t>
  </si>
  <si>
    <t>22.29%</t>
  </si>
  <si>
    <t>9.42%</t>
  </si>
  <si>
    <t>11.28%</t>
  </si>
  <si>
    <t>7.49%</t>
  </si>
  <si>
    <t>3.84%</t>
  </si>
  <si>
    <t xml:space="preserve">Ratios de Eficiencia </t>
  </si>
  <si>
    <t xml:space="preserve">    Rotación Del Activo Corriente</t>
  </si>
  <si>
    <t>2.12x</t>
  </si>
  <si>
    <t>1.27x</t>
  </si>
  <si>
    <t>2.72x</t>
  </si>
  <si>
    <t>1.54x</t>
  </si>
  <si>
    <t>1.69x</t>
  </si>
  <si>
    <t xml:space="preserve">    Rotación Del Activo No Corriente</t>
  </si>
  <si>
    <t>4.21x</t>
  </si>
  <si>
    <t>1.48x</t>
  </si>
  <si>
    <t>1.26x</t>
  </si>
  <si>
    <t>2.45x</t>
  </si>
  <si>
    <t>2.32x</t>
  </si>
  <si>
    <t xml:space="preserve">    Rotación De Activos</t>
  </si>
  <si>
    <t>1.41x</t>
  </si>
  <si>
    <t>0.68x</t>
  </si>
  <si>
    <t>0.86x</t>
  </si>
  <si>
    <t>0.95x</t>
  </si>
  <si>
    <t>0.98x</t>
  </si>
  <si>
    <t xml:space="preserve">    Rotación Del Capital De Trabajo</t>
  </si>
  <si>
    <t>4.11x</t>
  </si>
  <si>
    <t>5.47x</t>
  </si>
  <si>
    <t>-5.82x</t>
  </si>
  <si>
    <t>-152.42x</t>
  </si>
  <si>
    <t>7.53x</t>
  </si>
  <si>
    <t xml:space="preserve">Cifras de valoración </t>
  </si>
  <si>
    <t xml:space="preserve">    Valor Contable</t>
  </si>
  <si>
    <t xml:space="preserve">    Efectivo Neto</t>
  </si>
  <si>
    <t xml:space="preserve">    Capital De Trabajo</t>
  </si>
  <si>
    <t xml:space="preserve">    Capital Empleado</t>
  </si>
  <si>
    <t xml:space="preserve">Ratios de Liquidez </t>
  </si>
  <si>
    <t xml:space="preserve">    Modelo Z-Score de Altman</t>
  </si>
  <si>
    <t xml:space="preserve">    Razón De Liquidez</t>
  </si>
  <si>
    <t>2.07x</t>
  </si>
  <si>
    <t>1.3x</t>
  </si>
  <si>
    <t>0.99x</t>
  </si>
  <si>
    <t>1.29x</t>
  </si>
  <si>
    <t xml:space="preserve">    Prueba Ácida</t>
  </si>
  <si>
    <t xml:space="preserve">    Razón De Efectivo</t>
  </si>
  <si>
    <t>0x</t>
  </si>
  <si>
    <t xml:space="preserve">    Coeficiente De Efectivo</t>
  </si>
  <si>
    <t xml:space="preserve">    Relación De Flujo De Efectivo Operativo</t>
  </si>
  <si>
    <t xml:space="preserve">Ratios de Apalancamiento </t>
  </si>
  <si>
    <t xml:space="preserve">    Relación Activos/Patrimonio</t>
  </si>
  <si>
    <t>148.87%</t>
  </si>
  <si>
    <t>291.16%</t>
  </si>
  <si>
    <t>264.65%</t>
  </si>
  <si>
    <t>328.65%</t>
  </si>
  <si>
    <t>222.76%</t>
  </si>
  <si>
    <t xml:space="preserve">Ratios de Tendencia de Crecimiento  </t>
  </si>
  <si>
    <t xml:space="preserve">    Tendencia De Los Ingresos Netos</t>
  </si>
  <si>
    <t>24.07%</t>
  </si>
  <si>
    <t>5.59%</t>
  </si>
  <si>
    <t>36.79%</t>
  </si>
  <si>
    <t>50.21%</t>
  </si>
  <si>
    <t>-29.09%</t>
  </si>
  <si>
    <t xml:space="preserve">    Tendencia De Los Ingresos Operacionales</t>
  </si>
  <si>
    <t xml:space="preserve">    Tendencia De La Utilidad Bruta</t>
  </si>
  <si>
    <t>31.17%</t>
  </si>
  <si>
    <t>-5%</t>
  </si>
  <si>
    <t>-13.77%</t>
  </si>
  <si>
    <t xml:space="preserve">    Tendencia Del Ebitda</t>
  </si>
  <si>
    <t>-100%</t>
  </si>
  <si>
    <t xml:space="preserve">    Tendencia De La Utilidad Operacional</t>
  </si>
  <si>
    <t>53.63%</t>
  </si>
  <si>
    <t>-7.51%</t>
  </si>
  <si>
    <t>29.61%</t>
  </si>
  <si>
    <t>-9.22%</t>
  </si>
  <si>
    <t>-64.77%</t>
  </si>
  <si>
    <t xml:space="preserve">    Tendencia De La Utilidad Neta</t>
  </si>
  <si>
    <t>33.23%</t>
  </si>
  <si>
    <t>20.39%</t>
  </si>
  <si>
    <t>-11.48%</t>
  </si>
  <si>
    <t>-36.59%</t>
  </si>
  <si>
    <t>-86.1%</t>
  </si>
  <si>
    <t xml:space="preserve">    Tendencia Propiedad, Planta Y Equipo Neto (PP&amp;E)</t>
  </si>
  <si>
    <t>6.96%</t>
  </si>
  <si>
    <t>201.51%</t>
  </si>
  <si>
    <t>60.1%</t>
  </si>
  <si>
    <t>-22.76%</t>
  </si>
  <si>
    <t>-25.17%</t>
  </si>
  <si>
    <t xml:space="preserve">    Tendencia De Los Activos Totales</t>
  </si>
  <si>
    <t>32.77%</t>
  </si>
  <si>
    <t>118.9%</t>
  </si>
  <si>
    <t>8.2%</t>
  </si>
  <si>
    <t>36.78%</t>
  </si>
  <si>
    <t>-31.35%</t>
  </si>
  <si>
    <t xml:space="preserve">    Tendencia Del Valor Contable</t>
  </si>
  <si>
    <t>25%</t>
  </si>
  <si>
    <t>11.92%</t>
  </si>
  <si>
    <t>19.04%</t>
  </si>
  <si>
    <t>10.14%</t>
  </si>
  <si>
    <t>1.28%</t>
  </si>
  <si>
    <t xml:space="preserve">    Tendencia Del Patrimonio Neto</t>
  </si>
  <si>
    <t xml:space="preserve">Ratios de rendimiento </t>
  </si>
  <si>
    <t xml:space="preserve">Proporciones de tamaño común </t>
  </si>
  <si>
    <t xml:space="preserve">    Relación Activo fijo/Total activo</t>
  </si>
  <si>
    <t>33.52%</t>
  </si>
  <si>
    <t>46.17%</t>
  </si>
  <si>
    <t>68.31%</t>
  </si>
  <si>
    <t>38.58%</t>
  </si>
  <si>
    <t>42.05%</t>
  </si>
  <si>
    <t xml:space="preserve">    Relación Pasivo Corriente/Pasivo total</t>
  </si>
  <si>
    <t>97.91%</t>
  </si>
  <si>
    <t>63.02%</t>
  </si>
  <si>
    <t>74.73%</t>
  </si>
  <si>
    <t>89.18%</t>
  </si>
  <si>
    <t>81.6%</t>
  </si>
  <si>
    <t xml:space="preserve">    Relación Impuesto A La Renta/Ventas</t>
  </si>
  <si>
    <t>-6.27%</t>
  </si>
  <si>
    <t>-3%</t>
  </si>
  <si>
    <t>-3.32%</t>
  </si>
  <si>
    <t>-1.09%</t>
  </si>
  <si>
    <t>-2.38%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</si>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</sst>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9" formatCode="_-* #,##0.000_-;\-* #,##0.000_-;_-* &quot;-&quot;??_-;_-@_-"/>
    <numFmt numFmtId="170" formatCode="_-* #,##0.0000_-;\-* #,##0.0000_-;_-* &quot;-&quot;??_-;_-@_-"/>
  </numFmts>
  <fonts count="4" x14ac:knownFonts="1">
    <font>
      <sz val="11"/>
      <color rgb="FF000000"/>
      <name val="Calibri"/>
    </font>
    <font>
      <b/>
      <sz val="11"/>
      <color rgb="FF000080"/>
      <name val="Calibri"/>
      <family val="2"/>
    </font>
    <font>
      <sz val="11"/>
      <color rgb="FF000000"/>
      <name val="Calibri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2D9DE"/>
        <bgColor rgb="FFD2D9D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right"/>
    </xf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3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0" fillId="3" borderId="0" xfId="0" applyFill="1" applyAlignment="1">
      <alignment horizontal="right"/>
    </xf>
    <xf numFmtId="0" fontId="1" fillId="2" borderId="0" xfId="0" applyFont="1" applyFill="1"/>
    <xf numFmtId="0" fontId="0" fillId="0" borderId="0" xfId="0"/>
    <xf numFmtId="0" fontId="0" fillId="0" borderId="0" xfId="0" applyAlignment="1">
      <alignment horizontal="right"/>
    </xf>
    <xf numFmtId="0" fontId="3" fillId="5" borderId="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9" fontId="0" fillId="0" borderId="0" xfId="1" applyNumberFormat="1" applyFont="1"/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center"/>
    </xf>
    <xf numFmtId="170" fontId="0" fillId="0" borderId="0" xfId="1" applyNumberFormat="1" applyFont="1"/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'Company Financials'!$B$26:$F$26</c:f>
              <c:numCache>
                <c:formatCode>#,##0.00</c:formatCode>
                <c:ptCount val="5"/>
                <c:pt idx="0">
                  <c:v>261.74</c:v>
                </c:pt>
                <c:pt idx="1">
                  <c:v>315.12</c:v>
                </c:pt>
                <c:pt idx="2">
                  <c:v>278.93</c:v>
                </c:pt>
                <c:pt idx="3">
                  <c:v>176.87</c:v>
                </c:pt>
                <c:pt idx="4">
                  <c:v>24.58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0-4604-A25A-6E9D220F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450256"/>
        <c:axId val="1421389776"/>
      </c:lineChart>
      <c:catAx>
        <c:axId val="1421450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389776"/>
        <c:crosses val="autoZero"/>
        <c:auto val="1"/>
        <c:lblAlgn val="ctr"/>
        <c:lblOffset val="100"/>
        <c:noMultiLvlLbl val="0"/>
      </c:catAx>
      <c:valAx>
        <c:axId val="14213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45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'Company Financials'!$B$14:$F$14</c:f>
              <c:numCache>
                <c:formatCode>#,##0.00</c:formatCode>
                <c:ptCount val="5"/>
                <c:pt idx="0">
                  <c:v>2751.52</c:v>
                </c:pt>
                <c:pt idx="1">
                  <c:v>2905.3</c:v>
                </c:pt>
                <c:pt idx="2">
                  <c:v>3974.2</c:v>
                </c:pt>
                <c:pt idx="3">
                  <c:v>5969.71</c:v>
                </c:pt>
                <c:pt idx="4">
                  <c:v>4233.18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0-4604-A25A-6E9D220F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450256"/>
        <c:axId val="1421389776"/>
      </c:lineChart>
      <c:catAx>
        <c:axId val="1421450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389776"/>
        <c:crosses val="autoZero"/>
        <c:auto val="1"/>
        <c:lblAlgn val="ctr"/>
        <c:lblOffset val="100"/>
        <c:noMultiLvlLbl val="0"/>
      </c:catAx>
      <c:valAx>
        <c:axId val="14213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45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'Company Financials'!$B$35:$F$35</c:f>
              <c:numCache>
                <c:formatCode>#,##0.00</c:formatCode>
                <c:ptCount val="5"/>
                <c:pt idx="0">
                  <c:v>639.59</c:v>
                </c:pt>
                <c:pt idx="1">
                  <c:v>2800.07</c:v>
                </c:pt>
                <c:pt idx="2">
                  <c:v>2871.05</c:v>
                </c:pt>
                <c:pt idx="3">
                  <c:v>4391.5</c:v>
                </c:pt>
                <c:pt idx="4">
                  <c:v>2387.94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0-4604-A25A-6E9D220F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450256"/>
        <c:axId val="1421389776"/>
      </c:lineChart>
      <c:catAx>
        <c:axId val="1421450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389776"/>
        <c:crosses val="autoZero"/>
        <c:auto val="1"/>
        <c:lblAlgn val="ctr"/>
        <c:lblOffset val="100"/>
        <c:noMultiLvlLbl val="0"/>
      </c:catAx>
      <c:valAx>
        <c:axId val="14213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145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'Modelo insolvencia'!$A$5</c:f>
              <c:strCache>
                <c:ptCount val="1"/>
                <c:pt idx="0">
                  <c:v>ÍNDICE DE INSOLVENCIA (I)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insolvencia'!$B$5:$F$5</c:f>
              <c:numCache>
                <c:formatCode>_-* #,##0.000_-;\-* #,##0.000_-;_-* "-"??_-;_-@_-</c:formatCode>
                <c:ptCount val="5"/>
                <c:pt idx="0">
                  <c:v>0.10100188882900916</c:v>
                </c:pt>
                <c:pt idx="1">
                  <c:v>8.4487791716492455E-2</c:v>
                </c:pt>
                <c:pt idx="2">
                  <c:v>5.8837814898684011E-2</c:v>
                </c:pt>
                <c:pt idx="3">
                  <c:v>8.9467262954108714E-2</c:v>
                </c:pt>
                <c:pt idx="4">
                  <c:v>8.8201336471956632E-2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2-4C6E-B717-3EF637E284D6}"/>
            </c:ext>
          </c:extLst>
        </c:ser>
        <c:ser>
          <c:idx val="1"/>
          <c:order val="1"/>
          <c:tx>
            <c:strRef>
              <c:f>'Modelo insolvencia'!$A$6</c:f>
              <c:strCache>
                <c:ptCount val="1"/>
                <c:pt idx="0">
                  <c:v>Y* (límite de insolvencia)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354166666666668"/>
                  <c:y val="6.4301613461107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Y =</a:t>
                    </a:r>
                    <a:fld id="{0E9ADA89-EAFA-4FB1-904C-0295385D1E5D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8B2-4C6E-B717-3EF637E284D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2-4C6E-B717-3EF637E284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2-4C6E-B717-3EF637E284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2-4C6E-B717-3EF637E284D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B2-4C6E-B717-3EF637E28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insolvencia'!$B$6:$F$6</c:f>
              <c:numCache>
                <c:formatCode>_-* #,##0.000_-;\-* #,##0.000_-;_-* "-"??_-;_-@_-</c:formatCode>
                <c:ptCount val="5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B2-4C6E-B717-3EF637E284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93698400"/>
        <c:axId val="1293697920"/>
      </c:lineChart>
      <c:catAx>
        <c:axId val="12936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7920"/>
        <c:crosses val="autoZero"/>
        <c:auto val="1"/>
        <c:lblAlgn val="ctr"/>
        <c:lblOffset val="100"/>
        <c:noMultiLvlLbl val="0"/>
      </c:catAx>
      <c:valAx>
        <c:axId val="1293697920"/>
        <c:scaling>
          <c:orientation val="minMax"/>
        </c:scaling>
        <c:delete val="0"/>
        <c:axPos val="l"/>
        <c:numFmt formatCode="_-* #,##0.000_-;\-* #,##0.0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'Modelo insolvencia'!$A$15</c:f>
              <c:strCache>
                <c:ptCount val="1"/>
                <c:pt idx="0">
                  <c:v>UAI / ACTIVO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insolvencia'!$B$15:$F$15</c:f>
              <c:numCache>
                <c:formatCode>_(* #,##0.00_);_(* \(#,##0.00\);_(* "-"??_);_(@_)</c:formatCode>
                <c:ptCount val="5"/>
                <c:pt idx="0">
                  <c:v>0.22294248979906076</c:v>
                </c:pt>
                <c:pt idx="1">
                  <c:v>9.4204733566869731E-2</c:v>
                </c:pt>
                <c:pt idx="2">
                  <c:v>0.11284202679656841</c:v>
                </c:pt>
                <c:pt idx="3">
                  <c:v>7.4891200854233703E-2</c:v>
                </c:pt>
                <c:pt idx="4">
                  <c:v>3.8436596347657927E-2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2-4C6E-B717-3EF637E284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93698400"/>
        <c:axId val="1293697920"/>
      </c:lineChart>
      <c:catAx>
        <c:axId val="12936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7920"/>
        <c:crosses val="autoZero"/>
        <c:auto val="1"/>
        <c:lblAlgn val="ctr"/>
        <c:lblOffset val="100"/>
        <c:noMultiLvlLbl val="0"/>
      </c:catAx>
      <c:valAx>
        <c:axId val="1293697920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'Modelo insolvencia'!$A$16</c:f>
              <c:strCache>
                <c:ptCount val="1"/>
                <c:pt idx="0">
                  <c:v>PAS. FIN. / ACTIVO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insolvencia'!$B$16:$F$16</c:f>
              <c:numCache>
                <c:formatCode>_(* #,##0.00_);_(* \(#,##0.00\);_(* "-"??_);_(@_)</c:formatCode>
                <c:ptCount val="5"/>
                <c:pt idx="0">
                  <c:v>0.32142582184925705</c:v>
                </c:pt>
                <c:pt idx="1">
                  <c:v>0.41375801315869687</c:v>
                </c:pt>
                <c:pt idx="2">
                  <c:v>0.46490507652602397</c:v>
                </c:pt>
                <c:pt idx="3">
                  <c:v>0.62042524742201077</c:v>
                </c:pt>
                <c:pt idx="4">
                  <c:v>0.44968625306073468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2-4C6E-B717-3EF637E284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93698400"/>
        <c:axId val="1293697920"/>
      </c:lineChart>
      <c:catAx>
        <c:axId val="12936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7920"/>
        <c:crosses val="autoZero"/>
        <c:auto val="1"/>
        <c:lblAlgn val="ctr"/>
        <c:lblOffset val="100"/>
        <c:noMultiLvlLbl val="0"/>
      </c:catAx>
      <c:valAx>
        <c:axId val="1293697920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'Modelo insolvencia'!$A$17</c:f>
              <c:strCache>
                <c:ptCount val="1"/>
                <c:pt idx="0">
                  <c:v>DISPONIBLE/ACTIVO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insolvencia'!$B$17:$F$17</c:f>
              <c:numCache>
                <c:formatCode>_(* #,##0.00_);_(* \(#,##0.00\);_(* "-"??_);_(@_)</c:formatCode>
                <c:ptCount val="5"/>
                <c:pt idx="0">
                  <c:v>0.66479841917519955</c:v>
                </c:pt>
                <c:pt idx="1">
                  <c:v>0.53828496128829562</c:v>
                </c:pt>
                <c:pt idx="2">
                  <c:v>0.31685652806098674</c:v>
                </c:pt>
                <c:pt idx="3">
                  <c:v>0.61421969585351288</c:v>
                </c:pt>
                <c:pt idx="4">
                  <c:v>0.57950063580199906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2-4C6E-B717-3EF637E284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93698400"/>
        <c:axId val="1293697920"/>
      </c:lineChart>
      <c:catAx>
        <c:axId val="12936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7920"/>
        <c:crosses val="autoZero"/>
        <c:auto val="1"/>
        <c:lblAlgn val="ctr"/>
        <c:lblOffset val="100"/>
        <c:noMultiLvlLbl val="0"/>
      </c:catAx>
      <c:valAx>
        <c:axId val="1293697920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'Modelo insolvencia'!$A$18</c:f>
              <c:strCache>
                <c:ptCount val="1"/>
                <c:pt idx="0">
                  <c:v>DISPONIBLE/PASIVO CTE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'Modelo insolvencia'!$B$2:$F$2</c:f>
              <c:strCache>
                <c:ptCount val="5"/>
                <c:pt idx="0">
                  <c:v>2017 </c:v>
                </c:pt>
                <c:pt idx="1">
                  <c:v>2018 </c:v>
                </c:pt>
                <c:pt idx="2">
                  <c:v>2019 </c:v>
                </c:pt>
                <c:pt idx="3">
                  <c:v>2020 </c:v>
                </c:pt>
                <c:pt idx="4">
                  <c:v>2021 </c:v>
                </c:pt>
              </c:strCache>
            </c:strRef>
          </c:cat>
          <c:val>
            <c:numRef>
              <c:f>'Modelo insolvencia'!$B$18:$F$18</c:f>
              <c:numCache>
                <c:formatCode>_(* #,##0.00_);_(* \(#,##0.00\);_(* "-"??_);_(@_)</c:formatCode>
                <c:ptCount val="5"/>
                <c:pt idx="0">
                  <c:v>2.0682794411177645</c:v>
                </c:pt>
                <c:pt idx="1">
                  <c:v>1.3009656469948205</c:v>
                </c:pt>
                <c:pt idx="2">
                  <c:v>0.68155101774469462</c:v>
                </c:pt>
                <c:pt idx="3">
                  <c:v>0.98999790612280347</c:v>
                </c:pt>
                <c:pt idx="4">
                  <c:v>1.2886776766194177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2-4C6E-B717-3EF637E284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93698400"/>
        <c:axId val="1293697920"/>
      </c:lineChart>
      <c:catAx>
        <c:axId val="129369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7920"/>
        <c:crosses val="autoZero"/>
        <c:auto val="1"/>
        <c:lblAlgn val="ctr"/>
        <c:lblOffset val="100"/>
        <c:noMultiLvlLbl val="0"/>
      </c:catAx>
      <c:valAx>
        <c:axId val="1293697920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369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3219450" cy="571500"/>
    <xdr:pic>
      <xdr:nvPicPr>
        <xdr:cNvPr id="2" name="EMIS Logo" descr="EMI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8</xdr:col>
      <xdr:colOff>504825</xdr:colOff>
      <xdr:row>2</xdr:row>
      <xdr:rowOff>161925</xdr:rowOff>
    </xdr:from>
    <xdr:to>
      <xdr:col>16</xdr:col>
      <xdr:colOff>200025</xdr:colOff>
      <xdr:row>17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81538B-84F8-A2B0-D552-9D96131BA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18</xdr:row>
      <xdr:rowOff>28575</xdr:rowOff>
    </xdr:from>
    <xdr:to>
      <xdr:col>16</xdr:col>
      <xdr:colOff>180975</xdr:colOff>
      <xdr:row>32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645524-FF28-6C95-36D9-DBF49DF28C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314325</xdr:colOff>
      <xdr:row>31</xdr:row>
      <xdr:rowOff>171450</xdr:rowOff>
    </xdr:from>
    <xdr:to>
      <xdr:col>16</xdr:col>
      <xdr:colOff>9525</xdr:colOff>
      <xdr:row>46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C5E811-337F-CDBA-C18F-374B55824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3219450" cy="571500"/>
    <xdr:pic>
      <xdr:nvPicPr>
        <xdr:cNvPr id="16" name="EMIS Logo" descr="EMIS Logo">
          <a:extLst>
            <a:ext uri="{FF2B5EF4-FFF2-40B4-BE49-F238E27FC236}">
              <a16:creationId xmlns:a16="http://schemas.microsoft.com/office/drawing/2014/main" id="{E26102B6-855A-485F-B45E-6949CE86A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3219450" cy="5715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2</xdr:row>
      <xdr:rowOff>400050</xdr:rowOff>
    </xdr:from>
    <xdr:to>
      <xdr:col>14</xdr:col>
      <xdr:colOff>57150</xdr:colOff>
      <xdr:row>15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ED906E-0534-4646-BEF6-A7722A4D4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19</xdr:row>
      <xdr:rowOff>152400</xdr:rowOff>
    </xdr:from>
    <xdr:to>
      <xdr:col>2</xdr:col>
      <xdr:colOff>561975</xdr:colOff>
      <xdr:row>32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C33E165-83AC-9219-036C-87709A74F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723900</xdr:colOff>
      <xdr:row>19</xdr:row>
      <xdr:rowOff>171450</xdr:rowOff>
    </xdr:from>
    <xdr:to>
      <xdr:col>9</xdr:col>
      <xdr:colOff>266700</xdr:colOff>
      <xdr:row>32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427E5E-C9EF-CFAA-05C7-99878430A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504825</xdr:colOff>
      <xdr:row>19</xdr:row>
      <xdr:rowOff>152400</xdr:rowOff>
    </xdr:from>
    <xdr:to>
      <xdr:col>16</xdr:col>
      <xdr:colOff>47625</xdr:colOff>
      <xdr:row>32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67E062D-968E-F964-ECA6-13981F6C8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33</xdr:row>
      <xdr:rowOff>114300</xdr:rowOff>
    </xdr:from>
    <xdr:to>
      <xdr:col>2</xdr:col>
      <xdr:colOff>514350</xdr:colOff>
      <xdr:row>46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E589DC6-D8B0-BBC5-521E-37EDF5A30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4d0338dcbd05683/ARCHIVOS%20DE%20TRABAJO/Asesorias/02%20Trabajos%20de%20Grado/Tesis%20Maestr&#237;as/Terminadas/Juliana%20Renter&#237;a%20y%20Gisela%20Zapata/Fuentes/Datos%20financieros/Archivo%20de%20trabajo%20Bioenergy.xlsx" TargetMode="External"/><Relationship Id="rId1" Type="http://schemas.openxmlformats.org/officeDocument/2006/relationships/externalLinkPath" Target="/34d0338dcbd05683/ARCHIVOS%20DE%20TRABAJO/Asesorias/02%20Trabajos%20de%20Grado/Tesis%20Maestr&#237;as/Terminadas/Juliana%20Renter&#237;a%20y%20Gisela%20Zapata/Fuentes/Datos%20financieros/Archivo%20de%20trabajo%20Bioenerg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al Statements"/>
      <sheetName val="Indicadores financieros"/>
      <sheetName val="Indicador de insolvencia"/>
    </sheetNames>
    <sheetDataSet>
      <sheetData sheetId="0"/>
      <sheetData sheetId="1">
        <row r="1">
          <cell r="C1">
            <v>2015</v>
          </cell>
          <cell r="D1">
            <v>2016</v>
          </cell>
          <cell r="E1">
            <v>2017</v>
          </cell>
          <cell r="F1">
            <v>2018</v>
          </cell>
          <cell r="G1">
            <v>2019</v>
          </cell>
        </row>
        <row r="2">
          <cell r="A2" t="str">
            <v>Razón corriente</v>
          </cell>
          <cell r="C2">
            <v>0.13016550697262266</v>
          </cell>
          <cell r="D2">
            <v>0.58869270836357723</v>
          </cell>
          <cell r="E2">
            <v>0.53116367190666969</v>
          </cell>
          <cell r="F2">
            <v>0.52087867910983487</v>
          </cell>
          <cell r="G2">
            <v>0.44425627068542534</v>
          </cell>
        </row>
        <row r="7">
          <cell r="A7" t="str">
            <v>ROA</v>
          </cell>
          <cell r="C7">
            <v>-0.38549790068346651</v>
          </cell>
          <cell r="D7">
            <v>-0.97210277725835204</v>
          </cell>
          <cell r="E7">
            <v>-0.54583784592093587</v>
          </cell>
          <cell r="F7">
            <v>-1.2375060675096388</v>
          </cell>
          <cell r="G7">
            <v>-1.2119877026124328</v>
          </cell>
        </row>
        <row r="8">
          <cell r="A8" t="str">
            <v>ROE</v>
          </cell>
          <cell r="C8">
            <v>-0.68151698418218909</v>
          </cell>
          <cell r="D8">
            <v>-1.3497435456554949</v>
          </cell>
          <cell r="E8">
            <v>-0.70817316890907278</v>
          </cell>
          <cell r="F8">
            <v>-1.8112893460869537</v>
          </cell>
          <cell r="G8">
            <v>-5.7827179774432595</v>
          </cell>
        </row>
        <row r="11">
          <cell r="A11" t="str">
            <v>Margen Neto</v>
          </cell>
          <cell r="C11">
            <v>-65.413971291084223</v>
          </cell>
          <cell r="D11" t="e">
            <v>#DIV/0!</v>
          </cell>
          <cell r="E11">
            <v>-5.8309955802762845</v>
          </cell>
          <cell r="F11">
            <v>-5.7351792580947158</v>
          </cell>
          <cell r="G11">
            <v>-7.881414128105332</v>
          </cell>
        </row>
        <row r="14">
          <cell r="A14" t="str">
            <v>Nivel de endeudamiento</v>
          </cell>
          <cell r="C14">
            <v>0.4343532008287973</v>
          </cell>
          <cell r="D14">
            <v>0.2797870525943088</v>
          </cell>
          <cell r="E14">
            <v>0.22923111198665053</v>
          </cell>
          <cell r="F14">
            <v>0.3167816780995793</v>
          </cell>
          <cell r="G14">
            <v>0.79041210251994787</v>
          </cell>
        </row>
        <row r="15">
          <cell r="A15" t="str">
            <v>Endeudamiento financiero</v>
          </cell>
          <cell r="C15">
            <v>49.711713956585321</v>
          </cell>
          <cell r="D15" t="e">
            <v>#DIV/0!</v>
          </cell>
          <cell r="E15">
            <v>0.70257598208183014</v>
          </cell>
          <cell r="F15">
            <v>1.1199010961600453</v>
          </cell>
          <cell r="G15">
            <v>4.5179982696662231</v>
          </cell>
        </row>
        <row r="17">
          <cell r="A17" t="str">
            <v>Cobertura de intereses</v>
          </cell>
          <cell r="C17">
            <v>-16.457467589792525</v>
          </cell>
          <cell r="D17">
            <v>-26.664830417271226</v>
          </cell>
          <cell r="E17">
            <v>-24.03340086892246</v>
          </cell>
          <cell r="F17">
            <v>-49.333135511337161</v>
          </cell>
          <cell r="G17">
            <v>-15.702241323711199</v>
          </cell>
        </row>
        <row r="19">
          <cell r="A19" t="str">
            <v>Concentración de las obligaciones financieras</v>
          </cell>
          <cell r="C19">
            <v>0.51792265024639095</v>
          </cell>
          <cell r="D19">
            <v>0.10098265622798824</v>
          </cell>
          <cell r="E19">
            <v>8.5327703096409982E-2</v>
          </cell>
          <cell r="F19">
            <v>0.35368814693678247</v>
          </cell>
          <cell r="G19">
            <v>3.3149266605455101</v>
          </cell>
        </row>
        <row r="23">
          <cell r="A23" t="str">
            <v>Período promedio de cobro (días)</v>
          </cell>
          <cell r="C23">
            <v>315.57481148029831</v>
          </cell>
          <cell r="D23" t="e">
            <v>#DIV/0!</v>
          </cell>
          <cell r="E23">
            <v>70.156356184426144</v>
          </cell>
          <cell r="F23">
            <v>69.650907874082677</v>
          </cell>
          <cell r="G23">
            <v>466.03329872277124</v>
          </cell>
        </row>
        <row r="27">
          <cell r="A27" t="str">
            <v>Días de inventario</v>
          </cell>
          <cell r="C27">
            <v>441.30562442907478</v>
          </cell>
          <cell r="D27" t="e">
            <v>#DIV/0!</v>
          </cell>
          <cell r="E27">
            <v>32.811096229252769</v>
          </cell>
          <cell r="F27">
            <v>25.502659411982446</v>
          </cell>
          <cell r="G27">
            <v>33.976658516290001</v>
          </cell>
        </row>
        <row r="29">
          <cell r="A29" t="str">
            <v>Período promedio de pago (días)</v>
          </cell>
          <cell r="C29">
            <v>12000.147026838924</v>
          </cell>
          <cell r="D29" t="e">
            <v>#DIV/0!</v>
          </cell>
          <cell r="E29">
            <v>75.060410198131635</v>
          </cell>
          <cell r="F29">
            <v>62.679690597780706</v>
          </cell>
          <cell r="G29">
            <v>111.55069369106303</v>
          </cell>
        </row>
        <row r="33">
          <cell r="A33" t="str">
            <v>Productividad del activo fijo</v>
          </cell>
          <cell r="C33">
            <v>2.3280181157890455E-2</v>
          </cell>
          <cell r="D33">
            <v>0</v>
          </cell>
          <cell r="E33">
            <v>0.340961680274803</v>
          </cell>
          <cell r="F33">
            <v>0.48238749792617014</v>
          </cell>
          <cell r="G33">
            <v>0.45732284690588221</v>
          </cell>
        </row>
        <row r="37">
          <cell r="A37" t="str">
            <v>EBITDA</v>
          </cell>
          <cell r="C37">
            <v>-173136.41</v>
          </cell>
          <cell r="D37">
            <v>-341300.98</v>
          </cell>
          <cell r="E37">
            <v>-224687.45</v>
          </cell>
          <cell r="F37">
            <v>-292748.36</v>
          </cell>
          <cell r="G37">
            <v>-245378.69</v>
          </cell>
        </row>
        <row r="42">
          <cell r="A42" t="str">
            <v>EVA</v>
          </cell>
          <cell r="C42">
            <v>-122125.93268799999</v>
          </cell>
          <cell r="D42">
            <v>-242086.08491199999</v>
          </cell>
          <cell r="E42">
            <v>-162742.59308499997</v>
          </cell>
          <cell r="F42">
            <v>-212882.71352599998</v>
          </cell>
          <cell r="G42">
            <v>-182604.91308399997</v>
          </cell>
        </row>
      </sheetData>
      <sheetData sheetId="2">
        <row r="2">
          <cell r="B2">
            <v>2015</v>
          </cell>
          <cell r="C2">
            <v>2016</v>
          </cell>
          <cell r="D2">
            <v>2017</v>
          </cell>
          <cell r="E2">
            <v>2018</v>
          </cell>
          <cell r="F2">
            <v>2019</v>
          </cell>
        </row>
        <row r="5">
          <cell r="A5" t="str">
            <v>ÍNDICE DE INSOLVENCIA (I)</v>
          </cell>
          <cell r="B5">
            <v>1.9845102488438168E-2</v>
          </cell>
          <cell r="C5">
            <v>2.5757925709654093E-2</v>
          </cell>
          <cell r="D5">
            <v>2.5473723842077214E-2</v>
          </cell>
          <cell r="E5">
            <v>1.8144656451603972E-2</v>
          </cell>
          <cell r="F5">
            <v>8.5638363636461462E-3</v>
          </cell>
        </row>
        <row r="6">
          <cell r="A6" t="str">
            <v>Y* (límite de insolvencia)</v>
          </cell>
          <cell r="B6">
            <v>2.5000000000000001E-2</v>
          </cell>
          <cell r="C6">
            <v>2.5000000000000001E-2</v>
          </cell>
          <cell r="D6">
            <v>2.5000000000000001E-2</v>
          </cell>
          <cell r="E6">
            <v>2.5000000000000001E-2</v>
          </cell>
          <cell r="F6">
            <v>2.5000000000000001E-2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abSelected="1" topLeftCell="A10" workbookViewId="0">
      <selection activeCell="A17" sqref="A17"/>
    </sheetView>
  </sheetViews>
  <sheetFormatPr baseColWidth="10" defaultColWidth="9.140625" defaultRowHeight="15" x14ac:dyDescent="0.25"/>
  <cols>
    <col min="1" max="1" width="50" customWidth="1"/>
    <col min="2" max="6" width="20" customWidth="1"/>
  </cols>
  <sheetData>
    <row r="1" spans="1:7" x14ac:dyDescent="0.25">
      <c r="A1" s="12"/>
      <c r="B1" s="12"/>
      <c r="C1" s="12"/>
      <c r="D1" s="13" t="s">
        <v>0</v>
      </c>
      <c r="E1" s="12"/>
      <c r="F1" s="12"/>
      <c r="G1" s="12"/>
    </row>
    <row r="2" spans="1:7" x14ac:dyDescent="0.25">
      <c r="A2" s="12"/>
      <c r="B2" s="12"/>
      <c r="C2" s="12"/>
      <c r="D2" s="13" t="s">
        <v>1</v>
      </c>
      <c r="E2" s="12"/>
      <c r="F2" s="12"/>
      <c r="G2" s="12"/>
    </row>
    <row r="3" spans="1:7" x14ac:dyDescent="0.25">
      <c r="D3" s="13" t="s">
        <v>2</v>
      </c>
      <c r="E3" s="12"/>
      <c r="F3" s="12"/>
      <c r="G3" s="12"/>
    </row>
    <row r="4" spans="1:7" x14ac:dyDescent="0.25">
      <c r="D4" s="13" t="s">
        <v>3</v>
      </c>
      <c r="E4" s="12"/>
      <c r="F4" s="12"/>
      <c r="G4" s="12"/>
    </row>
    <row r="6" spans="1:7" x14ac:dyDescent="0.25">
      <c r="A6" s="11" t="s">
        <v>4</v>
      </c>
      <c r="B6" s="12"/>
      <c r="C6" s="12"/>
      <c r="D6" s="12"/>
      <c r="E6" s="12"/>
      <c r="F6" s="12"/>
      <c r="G6" s="12"/>
    </row>
    <row r="8" spans="1:7" x14ac:dyDescent="0.25">
      <c r="A8" s="2" t="s">
        <v>5</v>
      </c>
      <c r="B8" s="1" t="s">
        <v>6</v>
      </c>
      <c r="C8" s="1" t="s">
        <v>6</v>
      </c>
      <c r="D8" s="1" t="s">
        <v>6</v>
      </c>
      <c r="E8" s="1" t="s">
        <v>6</v>
      </c>
      <c r="F8" s="1" t="s">
        <v>6</v>
      </c>
    </row>
    <row r="9" spans="1:7" x14ac:dyDescent="0.25">
      <c r="A9" s="3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</row>
    <row r="10" spans="1:7" x14ac:dyDescent="0.25">
      <c r="A10" s="2" t="s">
        <v>13</v>
      </c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</row>
    <row r="11" spans="1:7" x14ac:dyDescent="0.25">
      <c r="A11" s="2"/>
      <c r="B11" s="1"/>
      <c r="C11" s="1"/>
      <c r="D11" s="1"/>
      <c r="E11" s="1"/>
      <c r="F11" s="1"/>
    </row>
    <row r="12" spans="1:7" x14ac:dyDescent="0.25">
      <c r="A12" s="2"/>
      <c r="B12" s="1"/>
      <c r="C12" s="1"/>
      <c r="D12" s="1"/>
      <c r="E12" s="1"/>
      <c r="F12" s="1"/>
    </row>
    <row r="13" spans="1:7" x14ac:dyDescent="0.25">
      <c r="A13" s="5" t="s">
        <v>15</v>
      </c>
      <c r="B13" s="6" t="s">
        <v>16</v>
      </c>
      <c r="C13" s="6" t="s">
        <v>17</v>
      </c>
      <c r="D13" s="6" t="s">
        <v>18</v>
      </c>
      <c r="E13" s="6" t="s">
        <v>19</v>
      </c>
      <c r="F13" s="6" t="s">
        <v>20</v>
      </c>
    </row>
    <row r="14" spans="1:7" x14ac:dyDescent="0.25">
      <c r="A14" s="2" t="s">
        <v>21</v>
      </c>
      <c r="B14" s="7">
        <v>2751.52</v>
      </c>
      <c r="C14" s="7">
        <v>2905.3</v>
      </c>
      <c r="D14" s="7">
        <v>3974.2</v>
      </c>
      <c r="E14" s="7">
        <v>5969.71</v>
      </c>
      <c r="F14" s="7">
        <v>4233.18</v>
      </c>
    </row>
    <row r="15" spans="1:7" x14ac:dyDescent="0.25">
      <c r="A15" s="3" t="s">
        <v>22</v>
      </c>
      <c r="B15" s="8">
        <v>2751.52</v>
      </c>
      <c r="C15" s="8">
        <v>2905.3</v>
      </c>
      <c r="D15" s="8">
        <v>3974.2</v>
      </c>
      <c r="E15" s="8">
        <v>5969.71</v>
      </c>
      <c r="F15" s="8">
        <v>4233.18</v>
      </c>
    </row>
    <row r="16" spans="1:7" x14ac:dyDescent="0.25">
      <c r="A16" s="2" t="s">
        <v>23</v>
      </c>
      <c r="B16" s="7">
        <v>-1464.05</v>
      </c>
      <c r="C16" s="7">
        <v>-1579.71</v>
      </c>
      <c r="D16" s="7">
        <v>-2235.4699999999998</v>
      </c>
      <c r="E16" s="7">
        <v>-4317.8900000000003</v>
      </c>
      <c r="F16" s="7">
        <v>-2808.78</v>
      </c>
    </row>
    <row r="17" spans="1:6" x14ac:dyDescent="0.25">
      <c r="A17" s="3" t="s">
        <v>24</v>
      </c>
      <c r="B17" s="8">
        <v>1287.47</v>
      </c>
      <c r="C17" s="8">
        <v>1325.58</v>
      </c>
      <c r="D17" s="8">
        <v>1738.72</v>
      </c>
      <c r="E17" s="8">
        <v>1651.82</v>
      </c>
      <c r="F17" s="8">
        <v>1424.4</v>
      </c>
    </row>
    <row r="18" spans="1:6" x14ac:dyDescent="0.25">
      <c r="A18" s="2" t="s">
        <v>25</v>
      </c>
      <c r="B18" s="7">
        <v>-853.1</v>
      </c>
      <c r="C18" s="7">
        <v>-923.81</v>
      </c>
      <c r="D18" s="7">
        <v>-1217.98</v>
      </c>
      <c r="E18" s="7">
        <v>-1179.0999999999999</v>
      </c>
      <c r="F18" s="7">
        <v>-1257.8599999999999</v>
      </c>
    </row>
    <row r="19" spans="1:6" x14ac:dyDescent="0.25">
      <c r="A19" s="3" t="s">
        <v>26</v>
      </c>
      <c r="B19" s="8">
        <v>434.37</v>
      </c>
      <c r="C19" s="8">
        <v>401.77</v>
      </c>
      <c r="D19" s="8">
        <v>520.74</v>
      </c>
      <c r="E19" s="8">
        <v>472.72</v>
      </c>
      <c r="F19" s="8">
        <v>166.55</v>
      </c>
    </row>
    <row r="20" spans="1:6" x14ac:dyDescent="0.25">
      <c r="A20" s="2" t="s">
        <v>27</v>
      </c>
      <c r="B20" s="9">
        <v>0</v>
      </c>
      <c r="C20" s="7">
        <v>0.44</v>
      </c>
      <c r="D20" s="7">
        <v>-109.98</v>
      </c>
      <c r="E20" s="7">
        <v>-230.84</v>
      </c>
      <c r="F20" s="7">
        <v>-41.36</v>
      </c>
    </row>
    <row r="21" spans="1:6" x14ac:dyDescent="0.25">
      <c r="A21" s="3" t="s">
        <v>28</v>
      </c>
      <c r="B21" s="4">
        <v>0</v>
      </c>
      <c r="C21" s="8">
        <v>0.44</v>
      </c>
      <c r="D21" s="4">
        <v>3</v>
      </c>
      <c r="E21" s="8">
        <v>3.3</v>
      </c>
      <c r="F21" s="8">
        <v>24.43</v>
      </c>
    </row>
    <row r="22" spans="1:6" x14ac:dyDescent="0.25">
      <c r="A22" s="2" t="s">
        <v>29</v>
      </c>
      <c r="B22" s="9">
        <v>0</v>
      </c>
      <c r="C22" s="9">
        <v>0</v>
      </c>
      <c r="D22" s="7">
        <v>-112.98</v>
      </c>
      <c r="E22" s="7">
        <v>-234.13</v>
      </c>
      <c r="F22" s="7">
        <v>-65.790000000000006</v>
      </c>
    </row>
    <row r="23" spans="1:6" x14ac:dyDescent="0.25">
      <c r="A23" s="3" t="s">
        <v>30</v>
      </c>
      <c r="B23" s="8">
        <v>89.11</v>
      </c>
      <c r="C23" s="8">
        <v>228.03</v>
      </c>
      <c r="D23" s="8">
        <v>147.1</v>
      </c>
      <c r="E23" s="8">
        <v>111.86</v>
      </c>
      <c r="F23" s="8">
        <v>-76.02</v>
      </c>
    </row>
    <row r="24" spans="1:6" x14ac:dyDescent="0.25">
      <c r="A24" s="2" t="s">
        <v>31</v>
      </c>
      <c r="B24" s="7">
        <v>172.63</v>
      </c>
      <c r="C24" s="7">
        <v>87.09</v>
      </c>
      <c r="D24" s="7">
        <v>131.83000000000001</v>
      </c>
      <c r="E24" s="7">
        <v>65.010000000000005</v>
      </c>
      <c r="F24" s="7">
        <v>100.6</v>
      </c>
    </row>
    <row r="25" spans="1:6" x14ac:dyDescent="0.25">
      <c r="A25" s="3" t="s">
        <v>32</v>
      </c>
      <c r="B25" s="8">
        <v>261.74</v>
      </c>
      <c r="C25" s="8">
        <v>315.12</v>
      </c>
      <c r="D25" s="8">
        <v>278.93</v>
      </c>
      <c r="E25" s="8">
        <v>176.87</v>
      </c>
      <c r="F25" s="8">
        <v>24.58</v>
      </c>
    </row>
    <row r="26" spans="1:6" x14ac:dyDescent="0.25">
      <c r="A26" s="2" t="s">
        <v>33</v>
      </c>
      <c r="B26" s="7">
        <v>261.74</v>
      </c>
      <c r="C26" s="7">
        <v>315.12</v>
      </c>
      <c r="D26" s="7">
        <v>278.93</v>
      </c>
      <c r="E26" s="7">
        <v>176.87</v>
      </c>
      <c r="F26" s="7">
        <v>24.58</v>
      </c>
    </row>
    <row r="27" spans="1:6" x14ac:dyDescent="0.25">
      <c r="A27" s="2"/>
    </row>
    <row r="28" spans="1:6" x14ac:dyDescent="0.25">
      <c r="A28" s="5" t="s">
        <v>34</v>
      </c>
      <c r="B28" s="6" t="s">
        <v>16</v>
      </c>
      <c r="C28" s="6" t="s">
        <v>17</v>
      </c>
      <c r="D28" s="6" t="s">
        <v>18</v>
      </c>
      <c r="E28" s="6" t="s">
        <v>19</v>
      </c>
      <c r="F28" s="6" t="s">
        <v>20</v>
      </c>
    </row>
    <row r="29" spans="1:6" x14ac:dyDescent="0.25">
      <c r="A29" s="3" t="s">
        <v>35</v>
      </c>
      <c r="B29" s="8">
        <v>1948.35</v>
      </c>
      <c r="C29" s="8">
        <v>4264.8599999999997</v>
      </c>
      <c r="D29" s="8">
        <v>4614.7700000000004</v>
      </c>
      <c r="E29" s="8">
        <v>6312.09</v>
      </c>
      <c r="F29" s="8">
        <v>4333.1099999999997</v>
      </c>
    </row>
    <row r="30" spans="1:6" x14ac:dyDescent="0.25">
      <c r="A30" s="2" t="s">
        <v>36</v>
      </c>
      <c r="B30" s="7">
        <v>653.09</v>
      </c>
      <c r="C30" s="7">
        <v>1969.14</v>
      </c>
      <c r="D30" s="7">
        <v>3152.55</v>
      </c>
      <c r="E30" s="7">
        <v>2435.0700000000002</v>
      </c>
      <c r="F30" s="7">
        <v>1822.07</v>
      </c>
    </row>
    <row r="31" spans="1:6" x14ac:dyDescent="0.25">
      <c r="A31" s="3" t="s">
        <v>37</v>
      </c>
      <c r="B31" s="8">
        <v>653.09</v>
      </c>
      <c r="C31" s="8">
        <v>1969.14</v>
      </c>
      <c r="D31" s="8">
        <v>3152.55</v>
      </c>
      <c r="E31" s="8">
        <v>2435.0700000000002</v>
      </c>
      <c r="F31" s="8">
        <v>1822.07</v>
      </c>
    </row>
    <row r="32" spans="1:6" x14ac:dyDescent="0.25">
      <c r="A32" s="2" t="s">
        <v>38</v>
      </c>
      <c r="B32" s="7">
        <v>1295.26</v>
      </c>
      <c r="C32" s="7">
        <v>2295.71</v>
      </c>
      <c r="D32" s="7">
        <v>1462.22</v>
      </c>
      <c r="E32" s="7">
        <v>3877.01</v>
      </c>
      <c r="F32" s="7">
        <v>2511.04</v>
      </c>
    </row>
    <row r="33" spans="1:6" x14ac:dyDescent="0.25">
      <c r="A33" s="3" t="s">
        <v>39</v>
      </c>
      <c r="B33" s="8">
        <v>1948.35</v>
      </c>
      <c r="C33" s="8">
        <v>4264.8599999999997</v>
      </c>
      <c r="D33" s="8">
        <v>4614.7700000000004</v>
      </c>
      <c r="E33" s="8">
        <v>6312.09</v>
      </c>
      <c r="F33" s="8">
        <v>4333.1099999999997</v>
      </c>
    </row>
    <row r="34" spans="1:6" x14ac:dyDescent="0.25">
      <c r="A34" s="2" t="s">
        <v>40</v>
      </c>
      <c r="B34" s="7">
        <v>1308.76</v>
      </c>
      <c r="C34" s="7">
        <v>1464.79</v>
      </c>
      <c r="D34" s="7">
        <v>1743.72</v>
      </c>
      <c r="E34" s="7">
        <v>1920.59</v>
      </c>
      <c r="F34" s="7">
        <v>1945.17</v>
      </c>
    </row>
    <row r="35" spans="1:6" x14ac:dyDescent="0.25">
      <c r="A35" s="3" t="s">
        <v>41</v>
      </c>
      <c r="B35" s="8">
        <v>639.59</v>
      </c>
      <c r="C35" s="8">
        <v>2800.07</v>
      </c>
      <c r="D35" s="8">
        <v>2871.05</v>
      </c>
      <c r="E35" s="8">
        <v>4391.5</v>
      </c>
      <c r="F35" s="8">
        <v>2387.94</v>
      </c>
    </row>
    <row r="36" spans="1:6" x14ac:dyDescent="0.25">
      <c r="A36" s="2" t="s">
        <v>42</v>
      </c>
      <c r="B36" s="7">
        <v>13.34</v>
      </c>
      <c r="C36" s="7">
        <v>1035.45</v>
      </c>
      <c r="D36" s="7">
        <v>725.62</v>
      </c>
      <c r="E36" s="7">
        <v>475.32</v>
      </c>
      <c r="F36" s="7">
        <v>439.4</v>
      </c>
    </row>
    <row r="37" spans="1:6" x14ac:dyDescent="0.25">
      <c r="A37" s="3" t="s">
        <v>43</v>
      </c>
      <c r="B37" s="8">
        <v>626.25</v>
      </c>
      <c r="C37" s="8">
        <v>1764.62</v>
      </c>
      <c r="D37" s="8">
        <v>2145.4299999999998</v>
      </c>
      <c r="E37" s="8">
        <v>3916.18</v>
      </c>
      <c r="F37" s="8">
        <v>1948.54</v>
      </c>
    </row>
    <row r="38" spans="1:6" x14ac:dyDescent="0.25">
      <c r="A38" s="2"/>
    </row>
    <row r="39" spans="1:6" x14ac:dyDescent="0.25">
      <c r="A39" s="2"/>
      <c r="B39" s="1"/>
      <c r="C39" s="1"/>
      <c r="D39" s="1"/>
      <c r="E39" s="1"/>
      <c r="F39" s="1"/>
    </row>
    <row r="40" spans="1:6" x14ac:dyDescent="0.25">
      <c r="A40" s="5" t="s">
        <v>44</v>
      </c>
      <c r="B40" s="1" t="s">
        <v>45</v>
      </c>
      <c r="C40" s="1" t="s">
        <v>45</v>
      </c>
      <c r="D40" s="1" t="s">
        <v>45</v>
      </c>
      <c r="E40" s="1" t="s">
        <v>45</v>
      </c>
      <c r="F40" s="1" t="s">
        <v>45</v>
      </c>
    </row>
    <row r="41" spans="1:6" x14ac:dyDescent="0.25">
      <c r="A41" s="3" t="s">
        <v>5</v>
      </c>
      <c r="B41" s="10" t="s">
        <v>6</v>
      </c>
      <c r="C41" s="10" t="s">
        <v>6</v>
      </c>
      <c r="D41" s="10" t="s">
        <v>6</v>
      </c>
      <c r="E41" s="10" t="s">
        <v>6</v>
      </c>
      <c r="F41" s="10" t="s">
        <v>6</v>
      </c>
    </row>
    <row r="42" spans="1:6" x14ac:dyDescent="0.25">
      <c r="A42" s="2" t="s">
        <v>46</v>
      </c>
      <c r="B42" s="9" t="s">
        <v>47</v>
      </c>
      <c r="C42" s="9" t="s">
        <v>48</v>
      </c>
      <c r="D42" s="9" t="s">
        <v>49</v>
      </c>
      <c r="E42" s="9" t="s">
        <v>50</v>
      </c>
      <c r="F42" s="9" t="s">
        <v>51</v>
      </c>
    </row>
    <row r="43" spans="1:6" x14ac:dyDescent="0.25">
      <c r="A43" s="3" t="s">
        <v>7</v>
      </c>
      <c r="B43" s="4" t="s">
        <v>8</v>
      </c>
      <c r="C43" s="4" t="s">
        <v>9</v>
      </c>
      <c r="D43" s="4" t="s">
        <v>10</v>
      </c>
      <c r="E43" s="4" t="s">
        <v>11</v>
      </c>
      <c r="F43" s="4" t="s">
        <v>12</v>
      </c>
    </row>
    <row r="44" spans="1:6" x14ac:dyDescent="0.25">
      <c r="A44" s="2" t="s">
        <v>52</v>
      </c>
      <c r="B44" s="1" t="s">
        <v>53</v>
      </c>
      <c r="C44" s="1" t="s">
        <v>53</v>
      </c>
      <c r="D44" s="1" t="s">
        <v>53</v>
      </c>
      <c r="E44" s="1" t="s">
        <v>53</v>
      </c>
      <c r="F44" s="1" t="s">
        <v>53</v>
      </c>
    </row>
    <row r="45" spans="1:6" x14ac:dyDescent="0.25">
      <c r="A45" s="3" t="s">
        <v>54</v>
      </c>
      <c r="B45" s="10" t="s">
        <v>55</v>
      </c>
      <c r="C45" s="10" t="s">
        <v>55</v>
      </c>
      <c r="D45" s="10" t="s">
        <v>55</v>
      </c>
      <c r="E45" s="10" t="s">
        <v>55</v>
      </c>
      <c r="F45" s="10" t="s">
        <v>55</v>
      </c>
    </row>
    <row r="46" spans="1:6" x14ac:dyDescent="0.25">
      <c r="A46" s="2" t="s">
        <v>56</v>
      </c>
      <c r="B46" s="1" t="s">
        <v>57</v>
      </c>
      <c r="C46" s="1" t="s">
        <v>57</v>
      </c>
      <c r="D46" s="1" t="s">
        <v>57</v>
      </c>
      <c r="E46" s="1" t="s">
        <v>57</v>
      </c>
      <c r="F46" s="1" t="s">
        <v>57</v>
      </c>
    </row>
    <row r="47" spans="1:6" x14ac:dyDescent="0.25">
      <c r="A47" s="2"/>
      <c r="B47" s="1"/>
      <c r="C47" s="1"/>
      <c r="D47" s="1"/>
      <c r="E47" s="1"/>
      <c r="F47" s="1"/>
    </row>
    <row r="48" spans="1:6" x14ac:dyDescent="0.25">
      <c r="A48" s="2" t="s">
        <v>58</v>
      </c>
      <c r="B48" s="1"/>
      <c r="C48" s="1"/>
      <c r="D48" s="1"/>
      <c r="E48" s="1"/>
      <c r="F48" s="1"/>
    </row>
    <row r="49" spans="1:1" x14ac:dyDescent="0.25">
      <c r="A49" t="s">
        <v>59</v>
      </c>
    </row>
  </sheetData>
  <mergeCells count="6">
    <mergeCell ref="A6:G6"/>
    <mergeCell ref="A1:C2"/>
    <mergeCell ref="D1:G1"/>
    <mergeCell ref="D2:G2"/>
    <mergeCell ref="D3:G3"/>
    <mergeCell ref="D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A932-8EA5-4E73-94AC-6ADC22270A17}">
  <dimension ref="A1:G75"/>
  <sheetViews>
    <sheetView showGridLines="0" topLeftCell="A7" workbookViewId="0">
      <selection activeCell="B21" sqref="B21"/>
    </sheetView>
  </sheetViews>
  <sheetFormatPr baseColWidth="10" defaultColWidth="9.140625" defaultRowHeight="15" x14ac:dyDescent="0.25"/>
  <cols>
    <col min="1" max="1" width="50" customWidth="1"/>
    <col min="2" max="6" width="20" customWidth="1"/>
  </cols>
  <sheetData>
    <row r="1" spans="1:7" customFormat="1" x14ac:dyDescent="0.25">
      <c r="A1" s="12"/>
      <c r="B1" s="12"/>
      <c r="C1" s="12"/>
      <c r="D1" s="13" t="s">
        <v>0</v>
      </c>
      <c r="E1" s="12"/>
      <c r="F1" s="12"/>
      <c r="G1" s="12"/>
    </row>
    <row r="2" spans="1:7" customFormat="1" x14ac:dyDescent="0.25">
      <c r="A2" s="12"/>
      <c r="B2" s="12"/>
      <c r="C2" s="12"/>
      <c r="D2" s="13" t="s">
        <v>1</v>
      </c>
      <c r="E2" s="12"/>
      <c r="F2" s="12"/>
      <c r="G2" s="12"/>
    </row>
    <row r="3" spans="1:7" customFormat="1" x14ac:dyDescent="0.25">
      <c r="D3" s="13" t="s">
        <v>2</v>
      </c>
      <c r="E3" s="12"/>
      <c r="F3" s="12"/>
      <c r="G3" s="12"/>
    </row>
    <row r="4" spans="1:7" customFormat="1" x14ac:dyDescent="0.25">
      <c r="D4" s="13" t="s">
        <v>3</v>
      </c>
      <c r="E4" s="12"/>
      <c r="F4" s="12"/>
      <c r="G4" s="12"/>
    </row>
    <row r="6" spans="1:7" customFormat="1" x14ac:dyDescent="0.25">
      <c r="A6" s="11" t="s">
        <v>4</v>
      </c>
      <c r="B6" s="12"/>
      <c r="C6" s="12"/>
      <c r="D6" s="12"/>
      <c r="E6" s="12"/>
      <c r="F6" s="12"/>
      <c r="G6" s="12"/>
    </row>
    <row r="8" spans="1:7" customFormat="1" x14ac:dyDescent="0.25">
      <c r="A8" s="2" t="s">
        <v>5</v>
      </c>
      <c r="B8" s="1" t="s">
        <v>6</v>
      </c>
      <c r="C8" s="1" t="s">
        <v>6</v>
      </c>
      <c r="D8" s="1" t="s">
        <v>6</v>
      </c>
      <c r="E8" s="1" t="s">
        <v>6</v>
      </c>
      <c r="F8" s="1" t="s">
        <v>6</v>
      </c>
    </row>
    <row r="9" spans="1:7" customFormat="1" x14ac:dyDescent="0.25">
      <c r="A9" s="3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</row>
    <row r="10" spans="1:7" customFormat="1" x14ac:dyDescent="0.25">
      <c r="A10" s="2" t="s">
        <v>13</v>
      </c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</row>
    <row r="11" spans="1:7" customFormat="1" x14ac:dyDescent="0.25">
      <c r="A11" s="2"/>
      <c r="B11" s="1"/>
      <c r="C11" s="1"/>
      <c r="D11" s="1"/>
      <c r="E11" s="1"/>
      <c r="F11" s="1"/>
    </row>
    <row r="12" spans="1:7" customFormat="1" x14ac:dyDescent="0.25">
      <c r="A12" s="2"/>
      <c r="B12" s="1"/>
      <c r="C12" s="1"/>
      <c r="D12" s="1"/>
      <c r="E12" s="1"/>
      <c r="F12" s="1"/>
    </row>
    <row r="13" spans="1:7" customFormat="1" x14ac:dyDescent="0.25">
      <c r="A13" s="5" t="s">
        <v>75</v>
      </c>
      <c r="B13" s="6" t="s">
        <v>16</v>
      </c>
      <c r="C13" s="6" t="s">
        <v>17</v>
      </c>
      <c r="D13" s="6" t="s">
        <v>18</v>
      </c>
      <c r="E13" s="6" t="s">
        <v>19</v>
      </c>
      <c r="F13" s="6" t="s">
        <v>20</v>
      </c>
    </row>
    <row r="14" spans="1:7" customFormat="1" x14ac:dyDescent="0.25">
      <c r="A14" s="2" t="s">
        <v>76</v>
      </c>
      <c r="B14" s="7" t="s">
        <v>77</v>
      </c>
      <c r="C14" s="7" t="s">
        <v>78</v>
      </c>
      <c r="D14" s="7" t="s">
        <v>79</v>
      </c>
      <c r="E14" s="7" t="s">
        <v>80</v>
      </c>
      <c r="F14" s="7" t="s">
        <v>81</v>
      </c>
    </row>
    <row r="15" spans="1:7" customFormat="1" x14ac:dyDescent="0.25">
      <c r="A15" s="3" t="s">
        <v>82</v>
      </c>
      <c r="B15" s="8" t="s">
        <v>77</v>
      </c>
      <c r="C15" s="8" t="s">
        <v>78</v>
      </c>
      <c r="D15" s="8" t="s">
        <v>79</v>
      </c>
      <c r="E15" s="8" t="s">
        <v>80</v>
      </c>
      <c r="F15" s="8" t="s">
        <v>81</v>
      </c>
    </row>
    <row r="16" spans="1:7" customFormat="1" x14ac:dyDescent="0.25">
      <c r="A16" s="2" t="s">
        <v>83</v>
      </c>
      <c r="B16" s="2" t="s">
        <v>84</v>
      </c>
      <c r="C16" s="7" t="s">
        <v>85</v>
      </c>
      <c r="D16" s="2" t="s">
        <v>86</v>
      </c>
      <c r="E16" s="7" t="s">
        <v>87</v>
      </c>
      <c r="F16" s="7" t="s">
        <v>88</v>
      </c>
    </row>
    <row r="17" spans="1:6" customFormat="1" x14ac:dyDescent="0.25">
      <c r="A17" s="3" t="s">
        <v>89</v>
      </c>
      <c r="B17" s="3" t="s">
        <v>84</v>
      </c>
      <c r="C17" s="8" t="s">
        <v>85</v>
      </c>
      <c r="D17" s="3" t="s">
        <v>86</v>
      </c>
      <c r="E17" s="8" t="s">
        <v>87</v>
      </c>
      <c r="F17" s="8" t="s">
        <v>88</v>
      </c>
    </row>
    <row r="18" spans="1:6" customFormat="1" x14ac:dyDescent="0.25">
      <c r="A18" s="2" t="s">
        <v>90</v>
      </c>
      <c r="B18" s="7" t="s">
        <v>91</v>
      </c>
      <c r="C18" s="7" t="s">
        <v>92</v>
      </c>
      <c r="D18" s="7" t="s">
        <v>93</v>
      </c>
      <c r="E18" s="7" t="s">
        <v>94</v>
      </c>
      <c r="F18" s="7" t="s">
        <v>95</v>
      </c>
    </row>
    <row r="19" spans="1:6" customFormat="1" x14ac:dyDescent="0.25">
      <c r="A19" s="3" t="s">
        <v>96</v>
      </c>
      <c r="B19" s="8" t="s">
        <v>97</v>
      </c>
      <c r="C19" s="8" t="s">
        <v>98</v>
      </c>
      <c r="D19" s="8" t="s">
        <v>99</v>
      </c>
      <c r="E19" s="8" t="s">
        <v>100</v>
      </c>
      <c r="F19" s="8" t="s">
        <v>101</v>
      </c>
    </row>
    <row r="20" spans="1:6" customFormat="1" x14ac:dyDescent="0.25">
      <c r="A20" s="2" t="s">
        <v>102</v>
      </c>
      <c r="B20" s="7" t="s">
        <v>103</v>
      </c>
      <c r="C20" s="7" t="s">
        <v>104</v>
      </c>
      <c r="D20" s="7" t="s">
        <v>105</v>
      </c>
      <c r="E20" s="7" t="s">
        <v>106</v>
      </c>
      <c r="F20" s="7" t="s">
        <v>107</v>
      </c>
    </row>
    <row r="21" spans="1:6" customFormat="1" x14ac:dyDescent="0.25">
      <c r="A21" s="3" t="s">
        <v>108</v>
      </c>
      <c r="B21" s="8" t="s">
        <v>109</v>
      </c>
      <c r="C21" s="8" t="s">
        <v>110</v>
      </c>
      <c r="D21" s="8" t="s">
        <v>111</v>
      </c>
      <c r="E21" s="8" t="s">
        <v>112</v>
      </c>
      <c r="F21" s="8" t="s">
        <v>113</v>
      </c>
    </row>
    <row r="22" spans="1:6" customFormat="1" x14ac:dyDescent="0.25">
      <c r="A22" s="2" t="s">
        <v>114</v>
      </c>
      <c r="B22" s="7" t="s">
        <v>115</v>
      </c>
      <c r="C22" s="7" t="s">
        <v>116</v>
      </c>
      <c r="D22" s="7" t="s">
        <v>117</v>
      </c>
      <c r="E22" s="7" t="s">
        <v>118</v>
      </c>
      <c r="F22" s="7" t="s">
        <v>119</v>
      </c>
    </row>
    <row r="23" spans="1:6" customFormat="1" x14ac:dyDescent="0.25">
      <c r="A23" s="2"/>
    </row>
    <row r="24" spans="1:6" customFormat="1" x14ac:dyDescent="0.25">
      <c r="A24" s="5" t="s">
        <v>120</v>
      </c>
      <c r="B24" s="6" t="s">
        <v>16</v>
      </c>
      <c r="C24" s="6" t="s">
        <v>17</v>
      </c>
      <c r="D24" s="6" t="s">
        <v>18</v>
      </c>
      <c r="E24" s="6" t="s">
        <v>19</v>
      </c>
      <c r="F24" s="6" t="s">
        <v>20</v>
      </c>
    </row>
    <row r="25" spans="1:6" customFormat="1" x14ac:dyDescent="0.25">
      <c r="A25" s="3" t="s">
        <v>121</v>
      </c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126</v>
      </c>
    </row>
    <row r="26" spans="1:6" customFormat="1" x14ac:dyDescent="0.25">
      <c r="A26" s="2" t="s">
        <v>127</v>
      </c>
      <c r="B26" s="2" t="s">
        <v>128</v>
      </c>
      <c r="C26" s="2" t="s">
        <v>129</v>
      </c>
      <c r="D26" s="2" t="s">
        <v>130</v>
      </c>
      <c r="E26" s="2" t="s">
        <v>131</v>
      </c>
      <c r="F26" s="2" t="s">
        <v>132</v>
      </c>
    </row>
    <row r="27" spans="1:6" customFormat="1" x14ac:dyDescent="0.25">
      <c r="A27" s="3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3" t="s">
        <v>138</v>
      </c>
    </row>
    <row r="28" spans="1:6" customFormat="1" x14ac:dyDescent="0.25">
      <c r="A28" s="2" t="s">
        <v>139</v>
      </c>
      <c r="B28" s="2" t="s">
        <v>140</v>
      </c>
      <c r="C28" s="2" t="s">
        <v>141</v>
      </c>
      <c r="D28" s="2" t="s">
        <v>142</v>
      </c>
      <c r="E28" s="2" t="s">
        <v>143</v>
      </c>
      <c r="F28" s="2" t="s">
        <v>144</v>
      </c>
    </row>
    <row r="29" spans="1:6" customFormat="1" x14ac:dyDescent="0.25">
      <c r="A29" s="2"/>
    </row>
    <row r="30" spans="1:6" customFormat="1" x14ac:dyDescent="0.25">
      <c r="A30" s="5" t="s">
        <v>145</v>
      </c>
      <c r="B30" s="6" t="s">
        <v>16</v>
      </c>
      <c r="C30" s="6" t="s">
        <v>17</v>
      </c>
      <c r="D30" s="6" t="s">
        <v>18</v>
      </c>
      <c r="E30" s="6" t="s">
        <v>19</v>
      </c>
      <c r="F30" s="6" t="s">
        <v>20</v>
      </c>
    </row>
    <row r="31" spans="1:6" customFormat="1" x14ac:dyDescent="0.25">
      <c r="A31" s="3" t="s">
        <v>146</v>
      </c>
      <c r="B31" s="8">
        <v>1308.76</v>
      </c>
      <c r="C31" s="8">
        <v>1464.79</v>
      </c>
      <c r="D31" s="8">
        <v>1743.72</v>
      </c>
      <c r="E31" s="8">
        <v>1920.59</v>
      </c>
      <c r="F31" s="8">
        <v>1945.17</v>
      </c>
    </row>
    <row r="32" spans="1:6" customFormat="1" x14ac:dyDescent="0.25">
      <c r="A32" s="2" t="s">
        <v>147</v>
      </c>
      <c r="B32" s="7">
        <v>-639.59</v>
      </c>
      <c r="C32" s="7">
        <v>-2800.07</v>
      </c>
      <c r="D32" s="7">
        <v>-2871.05</v>
      </c>
      <c r="E32" s="7">
        <v>-4391.5</v>
      </c>
      <c r="F32" s="7">
        <v>-2387.94</v>
      </c>
    </row>
    <row r="33" spans="1:6" customFormat="1" x14ac:dyDescent="0.25">
      <c r="A33" s="3" t="s">
        <v>148</v>
      </c>
      <c r="B33" s="8">
        <v>669.01</v>
      </c>
      <c r="C33" s="8">
        <v>531.09</v>
      </c>
      <c r="D33" s="8">
        <v>-683.21</v>
      </c>
      <c r="E33" s="8">
        <v>-39.17</v>
      </c>
      <c r="F33" s="8">
        <v>562.49</v>
      </c>
    </row>
    <row r="34" spans="1:6" customFormat="1" x14ac:dyDescent="0.25">
      <c r="A34" s="2" t="s">
        <v>149</v>
      </c>
      <c r="B34" s="7">
        <v>1322.1</v>
      </c>
      <c r="C34" s="7">
        <v>2500.23</v>
      </c>
      <c r="D34" s="7">
        <v>2469.34</v>
      </c>
      <c r="E34" s="7">
        <v>2395.91</v>
      </c>
      <c r="F34" s="7">
        <v>2384.5700000000002</v>
      </c>
    </row>
    <row r="35" spans="1:6" customFormat="1" x14ac:dyDescent="0.25">
      <c r="A35" s="2"/>
    </row>
    <row r="36" spans="1:6" customFormat="1" x14ac:dyDescent="0.25">
      <c r="A36" s="5" t="s">
        <v>150</v>
      </c>
      <c r="B36" s="6" t="s">
        <v>16</v>
      </c>
      <c r="C36" s="6" t="s">
        <v>17</v>
      </c>
      <c r="D36" s="6" t="s">
        <v>18</v>
      </c>
      <c r="E36" s="6" t="s">
        <v>19</v>
      </c>
      <c r="F36" s="6" t="s">
        <v>20</v>
      </c>
    </row>
    <row r="37" spans="1:6" customFormat="1" x14ac:dyDescent="0.25">
      <c r="A37" s="3" t="s">
        <v>151</v>
      </c>
      <c r="B37" s="8">
        <v>4.71</v>
      </c>
      <c r="C37" s="8">
        <v>1.73</v>
      </c>
      <c r="D37" s="8">
        <v>-0.12</v>
      </c>
      <c r="E37" s="8">
        <v>0.54</v>
      </c>
      <c r="F37" s="8">
        <v>1.59</v>
      </c>
    </row>
    <row r="38" spans="1:6" customFormat="1" x14ac:dyDescent="0.25">
      <c r="A38" s="2" t="s">
        <v>152</v>
      </c>
      <c r="B38" s="2" t="s">
        <v>153</v>
      </c>
      <c r="C38" s="2" t="s">
        <v>154</v>
      </c>
      <c r="D38" s="2" t="s">
        <v>135</v>
      </c>
      <c r="E38" s="2" t="s">
        <v>155</v>
      </c>
      <c r="F38" s="2" t="s">
        <v>156</v>
      </c>
    </row>
    <row r="39" spans="1:6" customFormat="1" x14ac:dyDescent="0.25">
      <c r="A39" s="3" t="s">
        <v>157</v>
      </c>
      <c r="B39" s="3" t="s">
        <v>153</v>
      </c>
      <c r="C39" s="3" t="s">
        <v>154</v>
      </c>
      <c r="D39" s="3" t="s">
        <v>135</v>
      </c>
      <c r="E39" s="3" t="s">
        <v>155</v>
      </c>
      <c r="F39" s="3" t="s">
        <v>156</v>
      </c>
    </row>
    <row r="40" spans="1:6" customFormat="1" x14ac:dyDescent="0.25">
      <c r="A40" s="2" t="s">
        <v>158</v>
      </c>
      <c r="B40" s="2" t="s">
        <v>159</v>
      </c>
      <c r="C40" s="2" t="s">
        <v>159</v>
      </c>
      <c r="D40" s="2" t="s">
        <v>159</v>
      </c>
      <c r="E40" s="2" t="s">
        <v>159</v>
      </c>
      <c r="F40" s="2" t="s">
        <v>159</v>
      </c>
    </row>
    <row r="41" spans="1:6" customFormat="1" x14ac:dyDescent="0.25">
      <c r="A41" s="3" t="s">
        <v>160</v>
      </c>
      <c r="B41" s="3" t="s">
        <v>159</v>
      </c>
      <c r="C41" s="3" t="s">
        <v>159</v>
      </c>
      <c r="D41" s="3" t="s">
        <v>159</v>
      </c>
      <c r="E41" s="3" t="s">
        <v>159</v>
      </c>
      <c r="F41" s="3" t="s">
        <v>159</v>
      </c>
    </row>
    <row r="42" spans="1:6" customFormat="1" x14ac:dyDescent="0.25">
      <c r="A42" s="2" t="s">
        <v>161</v>
      </c>
      <c r="B42" s="2" t="s">
        <v>159</v>
      </c>
      <c r="C42" s="2" t="s">
        <v>159</v>
      </c>
      <c r="D42" s="2" t="s">
        <v>159</v>
      </c>
      <c r="E42" s="2" t="s">
        <v>159</v>
      </c>
      <c r="F42" s="2" t="s">
        <v>159</v>
      </c>
    </row>
    <row r="43" spans="1:6" customFormat="1" x14ac:dyDescent="0.25">
      <c r="A43" s="2"/>
    </row>
    <row r="44" spans="1:6" customFormat="1" x14ac:dyDescent="0.25">
      <c r="A44" s="5" t="s">
        <v>162</v>
      </c>
      <c r="B44" s="6" t="s">
        <v>16</v>
      </c>
      <c r="C44" s="6" t="s">
        <v>17</v>
      </c>
      <c r="D44" s="6" t="s">
        <v>18</v>
      </c>
      <c r="E44" s="6" t="s">
        <v>19</v>
      </c>
      <c r="F44" s="6" t="s">
        <v>20</v>
      </c>
    </row>
    <row r="45" spans="1:6" customFormat="1" x14ac:dyDescent="0.25">
      <c r="A45" s="3" t="s">
        <v>163</v>
      </c>
      <c r="B45" s="8" t="s">
        <v>164</v>
      </c>
      <c r="C45" s="8" t="s">
        <v>165</v>
      </c>
      <c r="D45" s="8" t="s">
        <v>166</v>
      </c>
      <c r="E45" s="8" t="s">
        <v>167</v>
      </c>
      <c r="F45" s="8" t="s">
        <v>168</v>
      </c>
    </row>
    <row r="46" spans="1:6" customFormat="1" x14ac:dyDescent="0.25">
      <c r="A46" s="2"/>
    </row>
    <row r="47" spans="1:6" customFormat="1" x14ac:dyDescent="0.25">
      <c r="A47" s="5" t="s">
        <v>169</v>
      </c>
      <c r="B47" s="6" t="s">
        <v>16</v>
      </c>
      <c r="C47" s="6" t="s">
        <v>17</v>
      </c>
      <c r="D47" s="6" t="s">
        <v>18</v>
      </c>
      <c r="E47" s="6" t="s">
        <v>19</v>
      </c>
      <c r="F47" s="6" t="s">
        <v>20</v>
      </c>
    </row>
    <row r="48" spans="1:6" customFormat="1" x14ac:dyDescent="0.25">
      <c r="A48" s="2" t="s">
        <v>170</v>
      </c>
      <c r="B48" s="7" t="s">
        <v>171</v>
      </c>
      <c r="C48" s="7" t="s">
        <v>172</v>
      </c>
      <c r="D48" s="7" t="s">
        <v>173</v>
      </c>
      <c r="E48" s="7" t="s">
        <v>174</v>
      </c>
      <c r="F48" s="7" t="s">
        <v>175</v>
      </c>
    </row>
    <row r="49" spans="1:6" customFormat="1" x14ac:dyDescent="0.25">
      <c r="A49" s="3" t="s">
        <v>176</v>
      </c>
      <c r="B49" s="8" t="s">
        <v>171</v>
      </c>
      <c r="C49" s="8" t="s">
        <v>172</v>
      </c>
      <c r="D49" s="8" t="s">
        <v>173</v>
      </c>
      <c r="E49" s="8" t="s">
        <v>174</v>
      </c>
      <c r="F49" s="8" t="s">
        <v>175</v>
      </c>
    </row>
    <row r="50" spans="1:6" customFormat="1" x14ac:dyDescent="0.25">
      <c r="A50" s="2" t="s">
        <v>177</v>
      </c>
      <c r="B50" s="2"/>
      <c r="C50" s="7" t="s">
        <v>100</v>
      </c>
      <c r="D50" s="7" t="s">
        <v>178</v>
      </c>
      <c r="E50" s="2" t="s">
        <v>179</v>
      </c>
      <c r="F50" s="7" t="s">
        <v>180</v>
      </c>
    </row>
    <row r="51" spans="1:6" customFormat="1" x14ac:dyDescent="0.25">
      <c r="A51" s="3" t="s">
        <v>181</v>
      </c>
      <c r="B51" s="3" t="s">
        <v>182</v>
      </c>
      <c r="C51" s="3"/>
      <c r="D51" s="3"/>
      <c r="E51" s="3"/>
      <c r="F51" s="3"/>
    </row>
    <row r="52" spans="1:6" customFormat="1" x14ac:dyDescent="0.25">
      <c r="A52" s="2" t="s">
        <v>183</v>
      </c>
      <c r="B52" s="7" t="s">
        <v>184</v>
      </c>
      <c r="C52" s="7" t="s">
        <v>185</v>
      </c>
      <c r="D52" s="7" t="s">
        <v>186</v>
      </c>
      <c r="E52" s="7" t="s">
        <v>187</v>
      </c>
      <c r="F52" s="7" t="s">
        <v>188</v>
      </c>
    </row>
    <row r="53" spans="1:6" customFormat="1" x14ac:dyDescent="0.25">
      <c r="A53" s="3" t="s">
        <v>189</v>
      </c>
      <c r="B53" s="8" t="s">
        <v>190</v>
      </c>
      <c r="C53" s="8" t="s">
        <v>191</v>
      </c>
      <c r="D53" s="8" t="s">
        <v>192</v>
      </c>
      <c r="E53" s="8" t="s">
        <v>193</v>
      </c>
      <c r="F53" s="8" t="s">
        <v>194</v>
      </c>
    </row>
    <row r="54" spans="1:6" customFormat="1" x14ac:dyDescent="0.25">
      <c r="A54" s="2" t="s">
        <v>195</v>
      </c>
      <c r="B54" s="7" t="s">
        <v>196</v>
      </c>
      <c r="C54" s="7" t="s">
        <v>197</v>
      </c>
      <c r="D54" s="7" t="s">
        <v>198</v>
      </c>
      <c r="E54" s="7" t="s">
        <v>199</v>
      </c>
      <c r="F54" s="7" t="s">
        <v>200</v>
      </c>
    </row>
    <row r="55" spans="1:6" customFormat="1" x14ac:dyDescent="0.25">
      <c r="A55" s="3" t="s">
        <v>201</v>
      </c>
      <c r="B55" s="8" t="s">
        <v>202</v>
      </c>
      <c r="C55" s="8" t="s">
        <v>203</v>
      </c>
      <c r="D55" s="8" t="s">
        <v>204</v>
      </c>
      <c r="E55" s="8" t="s">
        <v>205</v>
      </c>
      <c r="F55" s="8" t="s">
        <v>206</v>
      </c>
    </row>
    <row r="56" spans="1:6" customFormat="1" x14ac:dyDescent="0.25">
      <c r="A56" s="2" t="s">
        <v>207</v>
      </c>
      <c r="B56" s="2" t="s">
        <v>208</v>
      </c>
      <c r="C56" s="7" t="s">
        <v>209</v>
      </c>
      <c r="D56" s="7" t="s">
        <v>210</v>
      </c>
      <c r="E56" s="7" t="s">
        <v>211</v>
      </c>
      <c r="F56" s="7" t="s">
        <v>212</v>
      </c>
    </row>
    <row r="57" spans="1:6" customFormat="1" x14ac:dyDescent="0.25">
      <c r="A57" s="3" t="s">
        <v>213</v>
      </c>
      <c r="B57" s="3" t="s">
        <v>208</v>
      </c>
      <c r="C57" s="8" t="s">
        <v>209</v>
      </c>
      <c r="D57" s="8" t="s">
        <v>210</v>
      </c>
      <c r="E57" s="8" t="s">
        <v>211</v>
      </c>
      <c r="F57" s="8" t="s">
        <v>212</v>
      </c>
    </row>
    <row r="58" spans="1:6" customFormat="1" x14ac:dyDescent="0.25">
      <c r="A58" s="2"/>
    </row>
    <row r="59" spans="1:6" customFormat="1" x14ac:dyDescent="0.25">
      <c r="A59" s="5" t="s">
        <v>214</v>
      </c>
      <c r="B59" s="6" t="s">
        <v>16</v>
      </c>
      <c r="C59" s="6" t="s">
        <v>17</v>
      </c>
      <c r="D59" s="6" t="s">
        <v>18</v>
      </c>
      <c r="E59" s="6" t="s">
        <v>19</v>
      </c>
      <c r="F59" s="6" t="s">
        <v>20</v>
      </c>
    </row>
    <row r="60" spans="1:6" customFormat="1" x14ac:dyDescent="0.25">
      <c r="A60" s="5" t="s">
        <v>215</v>
      </c>
      <c r="B60" s="6" t="s">
        <v>16</v>
      </c>
      <c r="C60" s="6" t="s">
        <v>17</v>
      </c>
      <c r="D60" s="6" t="s">
        <v>18</v>
      </c>
      <c r="E60" s="6" t="s">
        <v>19</v>
      </c>
      <c r="F60" s="6" t="s">
        <v>20</v>
      </c>
    </row>
    <row r="61" spans="1:6" customFormat="1" x14ac:dyDescent="0.25">
      <c r="A61" s="3" t="s">
        <v>216</v>
      </c>
      <c r="B61" s="8" t="s">
        <v>217</v>
      </c>
      <c r="C61" s="8" t="s">
        <v>218</v>
      </c>
      <c r="D61" s="8" t="s">
        <v>219</v>
      </c>
      <c r="E61" s="8" t="s">
        <v>220</v>
      </c>
      <c r="F61" s="8" t="s">
        <v>221</v>
      </c>
    </row>
    <row r="62" spans="1:6" customFormat="1" x14ac:dyDescent="0.25">
      <c r="A62" s="2" t="s">
        <v>222</v>
      </c>
      <c r="B62" s="7" t="s">
        <v>223</v>
      </c>
      <c r="C62" s="7" t="s">
        <v>224</v>
      </c>
      <c r="D62" s="7" t="s">
        <v>225</v>
      </c>
      <c r="E62" s="7" t="s">
        <v>226</v>
      </c>
      <c r="F62" s="7" t="s">
        <v>227</v>
      </c>
    </row>
    <row r="63" spans="1:6" customFormat="1" x14ac:dyDescent="0.25">
      <c r="A63" s="3" t="s">
        <v>228</v>
      </c>
      <c r="B63" s="8" t="s">
        <v>229</v>
      </c>
      <c r="C63" s="3" t="s">
        <v>230</v>
      </c>
      <c r="D63" s="8" t="s">
        <v>231</v>
      </c>
      <c r="E63" s="8" t="s">
        <v>232</v>
      </c>
      <c r="F63" s="8" t="s">
        <v>233</v>
      </c>
    </row>
    <row r="64" spans="1:6" customFormat="1" x14ac:dyDescent="0.25">
      <c r="A64" s="2"/>
    </row>
    <row r="65" spans="1:6" customFormat="1" x14ac:dyDescent="0.25">
      <c r="A65" s="2"/>
      <c r="B65" s="1"/>
      <c r="C65" s="1"/>
      <c r="D65" s="1"/>
      <c r="E65" s="1"/>
      <c r="F65" s="1"/>
    </row>
    <row r="66" spans="1:6" customFormat="1" x14ac:dyDescent="0.25">
      <c r="A66" s="5" t="s">
        <v>44</v>
      </c>
      <c r="B66" s="1" t="s">
        <v>45</v>
      </c>
      <c r="C66" s="1" t="s">
        <v>45</v>
      </c>
      <c r="D66" s="1" t="s">
        <v>45</v>
      </c>
      <c r="E66" s="1" t="s">
        <v>45</v>
      </c>
      <c r="F66" s="1" t="s">
        <v>45</v>
      </c>
    </row>
    <row r="67" spans="1:6" customFormat="1" x14ac:dyDescent="0.25">
      <c r="A67" s="3" t="s">
        <v>5</v>
      </c>
      <c r="B67" s="10" t="s">
        <v>6</v>
      </c>
      <c r="C67" s="10" t="s">
        <v>6</v>
      </c>
      <c r="D67" s="10" t="s">
        <v>6</v>
      </c>
      <c r="E67" s="10" t="s">
        <v>6</v>
      </c>
      <c r="F67" s="10" t="s">
        <v>6</v>
      </c>
    </row>
    <row r="68" spans="1:6" customFormat="1" x14ac:dyDescent="0.25">
      <c r="A68" s="2" t="s">
        <v>46</v>
      </c>
      <c r="B68" s="9" t="s">
        <v>47</v>
      </c>
      <c r="C68" s="9" t="s">
        <v>48</v>
      </c>
      <c r="D68" s="9" t="s">
        <v>49</v>
      </c>
      <c r="E68" s="9" t="s">
        <v>50</v>
      </c>
      <c r="F68" s="9" t="s">
        <v>51</v>
      </c>
    </row>
    <row r="69" spans="1:6" customFormat="1" x14ac:dyDescent="0.25">
      <c r="A69" s="3" t="s">
        <v>7</v>
      </c>
      <c r="B69" s="4" t="s">
        <v>8</v>
      </c>
      <c r="C69" s="4" t="s">
        <v>9</v>
      </c>
      <c r="D69" s="4" t="s">
        <v>10</v>
      </c>
      <c r="E69" s="4" t="s">
        <v>11</v>
      </c>
      <c r="F69" s="4" t="s">
        <v>12</v>
      </c>
    </row>
    <row r="70" spans="1:6" customFormat="1" x14ac:dyDescent="0.25">
      <c r="A70" s="2" t="s">
        <v>52</v>
      </c>
      <c r="B70" s="1" t="s">
        <v>53</v>
      </c>
      <c r="C70" s="1" t="s">
        <v>53</v>
      </c>
      <c r="D70" s="1" t="s">
        <v>53</v>
      </c>
      <c r="E70" s="1" t="s">
        <v>53</v>
      </c>
      <c r="F70" s="1" t="s">
        <v>53</v>
      </c>
    </row>
    <row r="71" spans="1:6" customFormat="1" x14ac:dyDescent="0.25">
      <c r="A71" s="3" t="s">
        <v>54</v>
      </c>
      <c r="B71" s="10" t="s">
        <v>55</v>
      </c>
      <c r="C71" s="10" t="s">
        <v>55</v>
      </c>
      <c r="D71" s="10" t="s">
        <v>55</v>
      </c>
      <c r="E71" s="10" t="s">
        <v>55</v>
      </c>
      <c r="F71" s="10" t="s">
        <v>55</v>
      </c>
    </row>
    <row r="72" spans="1:6" customFormat="1" x14ac:dyDescent="0.25">
      <c r="A72" s="2" t="s">
        <v>56</v>
      </c>
      <c r="B72" s="1" t="s">
        <v>57</v>
      </c>
      <c r="C72" s="1" t="s">
        <v>57</v>
      </c>
      <c r="D72" s="1" t="s">
        <v>57</v>
      </c>
      <c r="E72" s="1" t="s">
        <v>57</v>
      </c>
      <c r="F72" s="1" t="s">
        <v>57</v>
      </c>
    </row>
    <row r="73" spans="1:6" customFormat="1" x14ac:dyDescent="0.25">
      <c r="A73" s="2"/>
      <c r="B73" s="1"/>
      <c r="C73" s="1"/>
      <c r="D73" s="1"/>
      <c r="E73" s="1"/>
      <c r="F73" s="1"/>
    </row>
    <row r="74" spans="1:6" customFormat="1" x14ac:dyDescent="0.25">
      <c r="A74" s="2" t="s">
        <v>58</v>
      </c>
      <c r="B74" s="1"/>
      <c r="C74" s="1"/>
      <c r="D74" s="1"/>
      <c r="E74" s="1"/>
      <c r="F74" s="1"/>
    </row>
    <row r="75" spans="1:6" customFormat="1" x14ac:dyDescent="0.25">
      <c r="A75" t="s">
        <v>59</v>
      </c>
    </row>
  </sheetData>
  <mergeCells count="6">
    <mergeCell ref="A1:C2"/>
    <mergeCell ref="D1:G1"/>
    <mergeCell ref="D2:G2"/>
    <mergeCell ref="D3:G3"/>
    <mergeCell ref="D4:G4"/>
    <mergeCell ref="A6:G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B5C7-DD43-4EB8-B1A6-EE3BA7C4517F}">
  <dimension ref="A2:F24"/>
  <sheetViews>
    <sheetView showGridLines="0" topLeftCell="A13" workbookViewId="0">
      <selection activeCell="E37" sqref="E37"/>
    </sheetView>
  </sheetViews>
  <sheetFormatPr baseColWidth="10" defaultRowHeight="15" x14ac:dyDescent="0.25"/>
  <cols>
    <col min="1" max="1" width="55.140625" bestFit="1" customWidth="1"/>
    <col min="2" max="2" width="12.28515625" customWidth="1"/>
  </cols>
  <sheetData>
    <row r="2" spans="1:6" x14ac:dyDescent="0.25">
      <c r="A2" s="20" t="s">
        <v>234</v>
      </c>
      <c r="B2" s="14" t="s">
        <v>16</v>
      </c>
      <c r="C2" s="14" t="s">
        <v>17</v>
      </c>
      <c r="D2" s="14" t="s">
        <v>18</v>
      </c>
      <c r="E2" s="14" t="s">
        <v>19</v>
      </c>
      <c r="F2" s="14" t="s">
        <v>20</v>
      </c>
    </row>
    <row r="3" spans="1:6" x14ac:dyDescent="0.25">
      <c r="A3" s="15"/>
      <c r="B3" s="16"/>
      <c r="C3" s="16"/>
      <c r="D3" s="16"/>
      <c r="E3" s="16"/>
      <c r="F3" s="16"/>
    </row>
    <row r="4" spans="1:6" x14ac:dyDescent="0.25">
      <c r="A4" t="s">
        <v>60</v>
      </c>
      <c r="B4" s="21" t="s">
        <v>74</v>
      </c>
      <c r="C4" s="21" t="s">
        <v>74</v>
      </c>
      <c r="D4" s="21" t="s">
        <v>74</v>
      </c>
      <c r="E4" s="21" t="s">
        <v>74</v>
      </c>
      <c r="F4" s="21" t="s">
        <v>74</v>
      </c>
    </row>
    <row r="5" spans="1:6" x14ac:dyDescent="0.25">
      <c r="A5" t="s">
        <v>61</v>
      </c>
      <c r="B5" s="18">
        <f>(B8+B9*B15+B10*B16+B11*B17+B12*B18+B13)/100*(-1)</f>
        <v>0.10100188882900916</v>
      </c>
      <c r="C5" s="18">
        <f>(C8+C9*C15+C10*C16+C11*C17+C12*C18+C13)/100*(-1)</f>
        <v>8.4487791716492455E-2</v>
      </c>
      <c r="D5" s="18">
        <f t="shared" ref="C5:F5" si="0">(D8+D9*D15+D10*D16+D11*D17+D12*D18+D13)/100*(-1)</f>
        <v>5.8837814898684011E-2</v>
      </c>
      <c r="E5" s="18">
        <f t="shared" si="0"/>
        <v>8.9467262954108714E-2</v>
      </c>
      <c r="F5" s="18">
        <f t="shared" si="0"/>
        <v>8.8201336471956632E-2</v>
      </c>
    </row>
    <row r="6" spans="1:6" x14ac:dyDescent="0.25">
      <c r="A6" t="s">
        <v>62</v>
      </c>
      <c r="B6" s="18">
        <v>2.5000000000000001E-2</v>
      </c>
      <c r="C6" s="18">
        <v>2.5000000000000001E-2</v>
      </c>
      <c r="D6" s="18">
        <v>2.5000000000000001E-2</v>
      </c>
      <c r="E6" s="18">
        <v>2.5000000000000001E-2</v>
      </c>
      <c r="F6" s="18">
        <v>2.5000000000000001E-2</v>
      </c>
    </row>
    <row r="7" spans="1:6" x14ac:dyDescent="0.25">
      <c r="A7" t="s">
        <v>63</v>
      </c>
      <c r="B7" s="17" t="str">
        <f>IF(B5&gt;B6,"Frágil","No Frágil")</f>
        <v>Frágil</v>
      </c>
      <c r="C7" s="17" t="str">
        <f t="shared" ref="C7:F7" si="1">IF(C5&gt;C6,"Frágil","No Frágil")</f>
        <v>Frágil</v>
      </c>
      <c r="D7" s="17" t="str">
        <f t="shared" si="1"/>
        <v>Frágil</v>
      </c>
      <c r="E7" s="17" t="str">
        <f t="shared" si="1"/>
        <v>Frágil</v>
      </c>
      <c r="F7" s="17" t="str">
        <f t="shared" si="1"/>
        <v>Frágil</v>
      </c>
    </row>
    <row r="8" spans="1:6" x14ac:dyDescent="0.25">
      <c r="A8" t="s">
        <v>64</v>
      </c>
      <c r="B8">
        <v>-1.8279000000000001</v>
      </c>
      <c r="C8">
        <v>-1.8279000000000001</v>
      </c>
      <c r="D8">
        <v>-1.8279000000000001</v>
      </c>
      <c r="E8">
        <v>-1.8279000000000001</v>
      </c>
      <c r="F8">
        <v>-1.8279000000000001</v>
      </c>
    </row>
    <row r="9" spans="1:6" x14ac:dyDescent="0.25">
      <c r="A9" t="s">
        <v>65</v>
      </c>
      <c r="B9">
        <v>-0.57799999999999996</v>
      </c>
      <c r="C9">
        <v>-0.57799999999999996</v>
      </c>
      <c r="D9">
        <v>-0.57799999999999996</v>
      </c>
      <c r="E9">
        <v>-0.57799999999999996</v>
      </c>
      <c r="F9">
        <v>-0.57799999999999996</v>
      </c>
    </row>
    <row r="10" spans="1:6" x14ac:dyDescent="0.25">
      <c r="A10" t="s">
        <v>66</v>
      </c>
      <c r="B10">
        <v>1.669</v>
      </c>
      <c r="C10">
        <v>1.669</v>
      </c>
      <c r="D10">
        <v>1.669</v>
      </c>
      <c r="E10">
        <v>1.669</v>
      </c>
      <c r="F10">
        <v>1.669</v>
      </c>
    </row>
    <row r="11" spans="1:6" x14ac:dyDescent="0.25">
      <c r="A11" t="s">
        <v>67</v>
      </c>
      <c r="B11">
        <v>-11.247</v>
      </c>
      <c r="C11">
        <v>-11.247</v>
      </c>
      <c r="D11">
        <v>-11.247</v>
      </c>
      <c r="E11">
        <v>-11.247</v>
      </c>
      <c r="F11">
        <v>-11.247</v>
      </c>
    </row>
    <row r="12" spans="1:6" x14ac:dyDescent="0.25">
      <c r="A12" t="s">
        <v>68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t="s">
        <v>69</v>
      </c>
      <c r="B13" s="22">
        <v>-1.2029000000000001</v>
      </c>
      <c r="C13" s="22">
        <v>-1.2029000000000001</v>
      </c>
      <c r="D13" s="22">
        <v>-1.2029000000000001</v>
      </c>
      <c r="E13" s="22">
        <v>-1.2029000000000001</v>
      </c>
      <c r="F13" s="22">
        <v>-1.2029000000000001</v>
      </c>
    </row>
    <row r="14" spans="1:6" x14ac:dyDescent="0.25">
      <c r="B14" s="19"/>
      <c r="C14" s="19"/>
      <c r="D14" s="19"/>
      <c r="E14" s="19"/>
      <c r="F14" s="19"/>
    </row>
    <row r="15" spans="1:6" x14ac:dyDescent="0.25">
      <c r="A15" t="s">
        <v>70</v>
      </c>
      <c r="B15" s="19">
        <f>'Company Financials'!B19/'Company Financials'!B29</f>
        <v>0.22294248979906076</v>
      </c>
      <c r="C15" s="19">
        <f>'Company Financials'!C19/'Company Financials'!C29</f>
        <v>9.4204733566869731E-2</v>
      </c>
      <c r="D15" s="19">
        <f>'Company Financials'!D19/'Company Financials'!D29</f>
        <v>0.11284202679656841</v>
      </c>
      <c r="E15" s="19">
        <f>'Company Financials'!E19/'Company Financials'!E29</f>
        <v>7.4891200854233703E-2</v>
      </c>
      <c r="F15" s="19">
        <f>'Company Financials'!F19/'Company Financials'!F29</f>
        <v>3.8436596347657927E-2</v>
      </c>
    </row>
    <row r="16" spans="1:6" x14ac:dyDescent="0.25">
      <c r="A16" t="s">
        <v>71</v>
      </c>
      <c r="B16" s="19">
        <f>'Company Financials'!B37/'Company Financials'!B29</f>
        <v>0.32142582184925705</v>
      </c>
      <c r="C16" s="19">
        <f>'Company Financials'!C37/'Company Financials'!C29</f>
        <v>0.41375801315869687</v>
      </c>
      <c r="D16" s="19">
        <f>'Company Financials'!D37/'Company Financials'!D29</f>
        <v>0.46490507652602397</v>
      </c>
      <c r="E16" s="19">
        <f>'Company Financials'!E37/'Company Financials'!E29</f>
        <v>0.62042524742201077</v>
      </c>
      <c r="F16" s="19">
        <f>'Company Financials'!F37/'Company Financials'!F29</f>
        <v>0.44968625306073468</v>
      </c>
    </row>
    <row r="17" spans="1:6" x14ac:dyDescent="0.25">
      <c r="A17" t="s">
        <v>72</v>
      </c>
      <c r="B17" s="19">
        <f>'Company Financials'!B32/'Company Financials'!B29</f>
        <v>0.66479841917519955</v>
      </c>
      <c r="C17" s="19">
        <f>'Company Financials'!C32/'Company Financials'!C29</f>
        <v>0.53828496128829562</v>
      </c>
      <c r="D17" s="19">
        <f>'Company Financials'!D32/'Company Financials'!D29</f>
        <v>0.31685652806098674</v>
      </c>
      <c r="E17" s="19">
        <f>'Company Financials'!E32/'Company Financials'!E29</f>
        <v>0.61421969585351288</v>
      </c>
      <c r="F17" s="19">
        <f>'Company Financials'!F32/'Company Financials'!F29</f>
        <v>0.57950063580199906</v>
      </c>
    </row>
    <row r="18" spans="1:6" x14ac:dyDescent="0.25">
      <c r="A18" t="s">
        <v>73</v>
      </c>
      <c r="B18" s="19">
        <f>'Company Financials'!B32/'Company Financials'!B37</f>
        <v>2.0682794411177645</v>
      </c>
      <c r="C18" s="19">
        <f>'Company Financials'!C32/'Company Financials'!C37</f>
        <v>1.3009656469948205</v>
      </c>
      <c r="D18" s="19">
        <f>'Company Financials'!D32/'Company Financials'!D37</f>
        <v>0.68155101774469462</v>
      </c>
      <c r="E18" s="19">
        <f>'Company Financials'!E32/'Company Financials'!E37</f>
        <v>0.98999790612280347</v>
      </c>
      <c r="F18" s="19">
        <f>'Company Financials'!F32/'Company Financials'!F37</f>
        <v>1.2886776766194177</v>
      </c>
    </row>
    <row r="19" spans="1:6" x14ac:dyDescent="0.25">
      <c r="B19" s="19"/>
      <c r="C19" s="19"/>
      <c r="D19" s="19"/>
      <c r="E19" s="19"/>
      <c r="F19" s="19"/>
    </row>
    <row r="20" spans="1:6" x14ac:dyDescent="0.25">
      <c r="A20" s="20"/>
      <c r="B20" s="19"/>
      <c r="C20" s="19"/>
      <c r="D20" s="19"/>
      <c r="E20" s="19"/>
      <c r="F20" s="19"/>
    </row>
    <row r="21" spans="1:6" x14ac:dyDescent="0.25">
      <c r="B21" s="19"/>
      <c r="C21" s="19"/>
      <c r="D21" s="19"/>
      <c r="E21" s="19"/>
      <c r="F21" s="19"/>
    </row>
    <row r="22" spans="1:6" x14ac:dyDescent="0.25">
      <c r="B22" s="19"/>
      <c r="C22" s="19"/>
      <c r="D22" s="19"/>
      <c r="E22" s="19"/>
      <c r="F22" s="19"/>
    </row>
    <row r="23" spans="1:6" x14ac:dyDescent="0.25">
      <c r="B23" s="19"/>
      <c r="C23" s="19"/>
      <c r="D23" s="19"/>
      <c r="E23" s="19"/>
      <c r="F23" s="19"/>
    </row>
    <row r="24" spans="1:6" x14ac:dyDescent="0.25">
      <c r="B24" s="19"/>
      <c r="C24" s="19"/>
      <c r="D24" s="19"/>
      <c r="E24" s="19"/>
      <c r="F24" s="19"/>
    </row>
  </sheetData>
  <conditionalFormatting sqref="B7:F7">
    <cfRule type="containsText" dxfId="1" priority="1" operator="containsText" text="No Frágil">
      <formula>NOT(ISERROR(SEARCH("No Frágil",B7)))</formula>
    </cfRule>
    <cfRule type="containsText" dxfId="0" priority="2" operator="containsText" text="Frágil">
      <formula>NOT(ISERROR(SEARCH("Frágil",B7)))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Company Financials</vt:lpstr>
      <vt:lpstr>Indicadores</vt:lpstr>
      <vt:lpstr>Modelo insolvencia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dcterms:created xsi:type="dcterms:W3CDTF">2024-09-30T13:31:37Z</dcterms:created>
  <dcterms:modified xsi:type="dcterms:W3CDTF">2025-03-07T19:32:20Z</dcterms:modified>
  <cp:category/>
</cp:coreProperties>
</file>