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defaultThemeVersion="166925"/>
  <mc:AlternateContent xmlns:mc="http://schemas.openxmlformats.org/markup-compatibility/2006">
    <mc:Choice Requires="x15">
      <x15ac:absPath xmlns:x15ac="http://schemas.microsoft.com/office/spreadsheetml/2010/11/ac" url="C:\Users\knaranjo\OneDrive - Universidad EAFIT\Escritorio\Nueva carpeta\"/>
    </mc:Choice>
  </mc:AlternateContent>
  <xr:revisionPtr revIDLastSave="3" documentId="13_ncr:1_{D6A30B30-06B5-44BC-9E4F-D24D5711201E}" xr6:coauthVersionLast="47" xr6:coauthVersionMax="47" xr10:uidLastSave="{CEB6D1D3-9D90-440A-94CF-C490DE907095}"/>
  <bookViews>
    <workbookView xWindow="-110" yWindow="-110" windowWidth="19420" windowHeight="10300" firstSheet="4" activeTab="3" xr2:uid="{00000000-000D-0000-FFFF-FFFF00000000}"/>
  </bookViews>
  <sheets>
    <sheet name="Risk ESG" sheetId="16" r:id="rId1"/>
    <sheet name="GRAL.2.0" sheetId="15" r:id="rId2"/>
    <sheet name="MCI" sheetId="11" r:id="rId3"/>
    <sheet name="Imp Ciclo " sheetId="14" r:id="rId4"/>
    <sheet name="Summ" sheetId="17" r:id="rId5"/>
  </sheets>
  <definedNames>
    <definedName name="_xlnm._FilterDatabase" localSheetId="3" hidden="1">'Imp Ciclo '!$A$1:$F$139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7" l="1"/>
  <c r="L5" i="17"/>
  <c r="L4" i="17"/>
  <c r="L3" i="17"/>
  <c r="H5" i="17"/>
  <c r="H4" i="17"/>
  <c r="H3" i="17"/>
  <c r="C5" i="17"/>
  <c r="C4" i="17"/>
  <c r="C136" i="14"/>
  <c r="D8" i="14" l="1"/>
  <c r="I3" i="17"/>
  <c r="M3" i="17"/>
  <c r="D178" i="14" l="1"/>
  <c r="C177" i="14"/>
  <c r="D171" i="14"/>
  <c r="D183" i="14"/>
  <c r="D182" i="14"/>
  <c r="D181" i="14"/>
  <c r="D180" i="14"/>
  <c r="D179" i="14"/>
  <c r="D175" i="14"/>
  <c r="D174" i="14"/>
  <c r="D173" i="14"/>
  <c r="D172" i="14"/>
  <c r="D158" i="14"/>
  <c r="D157" i="14" s="1"/>
  <c r="D168" i="14"/>
  <c r="D167" i="14"/>
  <c r="D166" i="14"/>
  <c r="D165" i="14"/>
  <c r="D164" i="14"/>
  <c r="D163" i="14"/>
  <c r="D162" i="14"/>
  <c r="D161" i="14"/>
  <c r="D160" i="14"/>
  <c r="D159" i="14"/>
  <c r="D151" i="14"/>
  <c r="D155" i="14"/>
  <c r="D154" i="14"/>
  <c r="D153" i="14"/>
  <c r="D152" i="14"/>
  <c r="D150" i="14"/>
  <c r="D149" i="14"/>
  <c r="D148" i="14"/>
  <c r="D147" i="14"/>
  <c r="D146" i="14"/>
  <c r="D145" i="14"/>
  <c r="D144" i="14"/>
  <c r="D143" i="14"/>
  <c r="D142" i="14"/>
  <c r="D137" i="14"/>
  <c r="D139" i="14"/>
  <c r="D138" i="14"/>
  <c r="D135" i="14"/>
  <c r="D134" i="14"/>
  <c r="D133" i="14"/>
  <c r="D132" i="14"/>
  <c r="D131" i="14" s="1"/>
  <c r="D130" i="14"/>
  <c r="D129" i="14"/>
  <c r="D127" i="14"/>
  <c r="D126" i="14"/>
  <c r="D125" i="14"/>
  <c r="D124" i="14"/>
  <c r="D123" i="14"/>
  <c r="D122" i="14"/>
  <c r="D128" i="14"/>
  <c r="D120" i="14"/>
  <c r="D118" i="14"/>
  <c r="D117" i="14" s="1"/>
  <c r="C117" i="14"/>
  <c r="D119" i="14"/>
  <c r="D113" i="14"/>
  <c r="D116" i="14"/>
  <c r="D115" i="14"/>
  <c r="D114" i="14"/>
  <c r="D112" i="14"/>
  <c r="D111" i="14"/>
  <c r="D110" i="14"/>
  <c r="D109" i="14"/>
  <c r="D108" i="14"/>
  <c r="D107" i="14"/>
  <c r="D106" i="14"/>
  <c r="D105" i="14"/>
  <c r="D104" i="14"/>
  <c r="D103" i="14"/>
  <c r="D102" i="14"/>
  <c r="D101" i="14"/>
  <c r="D100" i="14"/>
  <c r="D98" i="14"/>
  <c r="D99" i="14"/>
  <c r="D97" i="14"/>
  <c r="D96" i="14"/>
  <c r="D95" i="14"/>
  <c r="D94" i="14"/>
  <c r="D93" i="14"/>
  <c r="D92" i="14"/>
  <c r="D91" i="14"/>
  <c r="D90" i="14"/>
  <c r="D89" i="14"/>
  <c r="D88" i="14"/>
  <c r="D87" i="14"/>
  <c r="D85" i="14"/>
  <c r="D86" i="14"/>
  <c r="D84" i="14"/>
  <c r="D83" i="14"/>
  <c r="D82" i="14"/>
  <c r="D81" i="14"/>
  <c r="D80" i="14"/>
  <c r="D79" i="14"/>
  <c r="D78" i="14"/>
  <c r="D77" i="14"/>
  <c r="D75" i="14"/>
  <c r="D76" i="14"/>
  <c r="D74" i="14"/>
  <c r="D73" i="14"/>
  <c r="D72" i="14"/>
  <c r="D71" i="14"/>
  <c r="D70" i="14"/>
  <c r="D69" i="14"/>
  <c r="D68" i="14"/>
  <c r="D67" i="14"/>
  <c r="D59" i="14"/>
  <c r="D66" i="14"/>
  <c r="D65" i="14"/>
  <c r="D64" i="14"/>
  <c r="D63" i="14"/>
  <c r="D62" i="14"/>
  <c r="D61" i="14"/>
  <c r="D60" i="14"/>
  <c r="D57" i="14"/>
  <c r="D26" i="14"/>
  <c r="D11" i="14"/>
  <c r="D56" i="14"/>
  <c r="D36" i="14"/>
  <c r="D31" i="14"/>
  <c r="D46" i="14"/>
  <c r="D54" i="14"/>
  <c r="D55" i="14"/>
  <c r="D52" i="14"/>
  <c r="D51" i="14"/>
  <c r="D49" i="14"/>
  <c r="D50" i="14"/>
  <c r="D48" i="14"/>
  <c r="D47" i="14"/>
  <c r="D45" i="14"/>
  <c r="D44" i="14"/>
  <c r="D43" i="14"/>
  <c r="D42" i="14"/>
  <c r="D41" i="14"/>
  <c r="D40" i="14"/>
  <c r="D39" i="14"/>
  <c r="D38" i="14"/>
  <c r="D37" i="14"/>
  <c r="D35" i="14"/>
  <c r="D34" i="14"/>
  <c r="D33" i="14"/>
  <c r="D32" i="14"/>
  <c r="D29" i="14"/>
  <c r="D28" i="14"/>
  <c r="D27" i="14"/>
  <c r="D25" i="14"/>
  <c r="D24" i="14"/>
  <c r="D23" i="14"/>
  <c r="D22" i="14"/>
  <c r="D20" i="14"/>
  <c r="D19" i="14"/>
  <c r="D18" i="14"/>
  <c r="D17" i="14"/>
  <c r="D10" i="14"/>
  <c r="D12" i="14"/>
  <c r="D13" i="14"/>
  <c r="D14" i="14"/>
  <c r="D15" i="14"/>
  <c r="D9" i="14"/>
  <c r="D21" i="14"/>
  <c r="D16" i="14"/>
  <c r="E142" i="14" l="1"/>
  <c r="E128" i="14"/>
  <c r="E102" i="14"/>
  <c r="D7" i="14"/>
  <c r="E122" i="14"/>
  <c r="C7" i="14"/>
  <c r="E158" i="14"/>
  <c r="E178" i="14"/>
  <c r="D177" i="14"/>
  <c r="E177" i="14" s="1"/>
  <c r="D170" i="14"/>
  <c r="C157" i="14"/>
  <c r="E157" i="14" s="1"/>
  <c r="E145" i="14"/>
  <c r="D141" i="14"/>
  <c r="E151" i="14"/>
  <c r="C141" i="14"/>
  <c r="E118" i="14"/>
  <c r="E137" i="14"/>
  <c r="D136" i="14"/>
  <c r="E136" i="14" s="1"/>
  <c r="E132" i="14"/>
  <c r="E131" i="14"/>
  <c r="E41" i="14"/>
  <c r="E16" i="14"/>
  <c r="C121" i="14"/>
  <c r="D121" i="14"/>
  <c r="E26" i="14"/>
  <c r="E117" i="14"/>
  <c r="E113" i="14"/>
  <c r="E98" i="14"/>
  <c r="E54" i="14"/>
  <c r="D30" i="14"/>
  <c r="E8" i="14"/>
  <c r="E93" i="14"/>
  <c r="E87" i="14"/>
  <c r="E82" i="14"/>
  <c r="E75" i="14"/>
  <c r="E67" i="14"/>
  <c r="C58" i="14"/>
  <c r="D58" i="14"/>
  <c r="E21" i="14"/>
  <c r="E59" i="14"/>
  <c r="E36" i="14"/>
  <c r="E46" i="14"/>
  <c r="E31" i="14"/>
  <c r="C30" i="14"/>
  <c r="E7" i="14" l="1"/>
  <c r="C3" i="17" s="1"/>
  <c r="D3" i="17" s="1"/>
  <c r="E171" i="14"/>
  <c r="C170" i="14"/>
  <c r="E170" i="14" s="1"/>
  <c r="E141" i="14"/>
  <c r="E121" i="14"/>
  <c r="E30" i="14"/>
  <c r="E5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ANDRES OSORIO ARBOLEDA</author>
  </authors>
  <commentList>
    <comment ref="B6" authorId="0" shapeId="0" xr:uid="{D22636AA-07F2-4D50-8C09-9E6A9B71B13E}">
      <text>
        <r>
          <rPr>
            <sz val="9"/>
            <color indexed="81"/>
            <rFont val="Tahoma"/>
            <family val="2"/>
          </rPr>
          <t xml:space="preserve">Un tema ambiental, social o de gobernanza (ESG) crítico que impacta significativamente el negocio y es relevante para sus grupos de interés (stakeholders).
</t>
        </r>
      </text>
    </comment>
    <comment ref="D6" authorId="0" shapeId="0" xr:uid="{5826B5DE-D650-4DCB-A54F-66614413669A}">
      <text>
        <r>
          <rPr>
            <sz val="9"/>
            <color indexed="81"/>
            <rFont val="Tahoma"/>
            <charset val="1"/>
          </rPr>
          <t xml:space="preserve"> Es una amenaza nueva o en evolución, vinculada a factores ambientales, sociales o de gobernanza.
</t>
        </r>
      </text>
    </comment>
  </commentList>
</comments>
</file>

<file path=xl/sharedStrings.xml><?xml version="1.0" encoding="utf-8"?>
<sst xmlns="http://schemas.openxmlformats.org/spreadsheetml/2006/main" count="318" uniqueCount="265">
  <si>
    <t>ANALISIS DE RIEGOS ESG ARGROINDUSTRIA</t>
  </si>
  <si>
    <t>RIESGOS ESG (AMBIENTALES, SOCIALES Y DE GOBERNANZA) ASOCIADOS A LA AGROINDUSTRIA EN COLOMBIA Y A NIVEL GLOBAL</t>
  </si>
  <si>
    <t>DIMENSION</t>
  </si>
  <si>
    <t>ASUNTO MATERIAL EN LA AGROINDUSTRIA</t>
  </si>
  <si>
    <t>DEFINICIÓN DEL RIESGO ASOCIADO</t>
  </si>
  <si>
    <t>RIESGO EMERGENTE RELACIONADO</t>
  </si>
  <si>
    <t>Ambiental</t>
  </si>
  <si>
    <t>Cambio climático y eventos extremos</t>
  </si>
  <si>
    <t>Pérdida de vidas, daños a ecosistemas, pérdidas económicas por sequías, inundaciones, olas de calor</t>
  </si>
  <si>
    <t>Escasez de recursos naturales (agua, suelo fértil)</t>
  </si>
  <si>
    <t>Pérdida de biodiversidad</t>
  </si>
  <si>
    <t>destrucción del capital natural, afectando ecosistemas marinos y terrestres que sustentan cultivos y polinización</t>
  </si>
  <si>
    <t>Cambios críticos en los sistemas de la Tierra (deshielos, corrientes oceánicas) que alteren patrones agrícolas</t>
  </si>
  <si>
    <t>Contaminación de agua, suelo y aire</t>
  </si>
  <si>
    <t>Emisión de materiales dañinos por uso de fertilizantes, pesticidas y residuos agroindustriales que afectan salud humana y ecosistemas.</t>
  </si>
  <si>
    <t>Regulaciones más estrictas y prohibiciones sobre sustancias como PFAS y microplásticos</t>
  </si>
  <si>
    <t>Emisiones de GEI</t>
  </si>
  <si>
    <t xml:space="preserve"> Emisiones significativas por deforestación, uso de fertilizantes nitrogenados y transporte.</t>
  </si>
  <si>
    <t>Impuestos al carbono y restricciones comerciales por huella ambiental.</t>
  </si>
  <si>
    <t>Transición hacia economías bajas en carbono</t>
  </si>
  <si>
    <t>Las nuevas regulaciones sobre emisiones, uso de energía y prácticas sostenibles impactan los costos y operaciones.</t>
  </si>
  <si>
    <t>Desalineación con regulaciones climáticas y exclusión de mercados internacionales</t>
  </si>
  <si>
    <t>Escasez de recursos naturales</t>
  </si>
  <si>
    <t>Disminución de disponibilidad de agua y tierras fértiles debido a sobreexplotación, contaminación y variabilidad climática.</t>
  </si>
  <si>
    <t>Inseguridad alimentaria regional; conflictos por el agua; migraciones forzadas.</t>
  </si>
  <si>
    <t>Social</t>
  </si>
  <si>
    <t>Migración forzada y pérdida de empleo rural</t>
  </si>
  <si>
    <t>Desplazamientos por desastres climáticos, falta de oportunidades y degradación ambiental</t>
  </si>
  <si>
    <t>Polarización social y desigualdad que agravan la conflictividad rural y dificultan la implementación de políticas sostenibles</t>
  </si>
  <si>
    <t>Condiciones laborales y salud en el agro</t>
  </si>
  <si>
    <t>Exposición de trabajadores agrícolas a contaminantes, condiciones de trabajo precarias y desigualdades sociales en zonas rurales.</t>
  </si>
  <si>
    <t>Aumento de enfermedades respiratorias, infertilidad y cáncer por exposición a contaminantes como el amoníaco y PM2.5.</t>
  </si>
  <si>
    <t>Desigualdad de género</t>
  </si>
  <si>
    <t>Escaso acceso de mujeres rurales a recursos, formación técnica y liderazgo</t>
  </si>
  <si>
    <t>Requerimientos ESG de inclusión de género por parte de inversionistas y compradores.</t>
  </si>
  <si>
    <t>Conflictos armados</t>
  </si>
  <si>
    <t>Situaciones de violencia que afectan la producción, distribución y acceso a alimentos.</t>
  </si>
  <si>
    <t>Interrupciones prolongadas de sistemas alimentarios y desplazamientos de población.</t>
  </si>
  <si>
    <t>Salud pública y seguridad alimentaria</t>
  </si>
  <si>
    <t>Producción de alimentos no saludables, contaminados o con ingredientes no autorizados.</t>
  </si>
  <si>
    <t>Críticas del consumidor, retiros masivos de productos y demandas judiciales.</t>
  </si>
  <si>
    <t>Gobernanza</t>
  </si>
  <si>
    <t>Gestión del riesgo y cumplimiento normativo</t>
  </si>
  <si>
    <t>Débil monitoreo de obligaciones legales ambientales, laborales y sanitarias.</t>
  </si>
  <si>
    <t>Multas, clausuras y pérdida de certificaciones de calidad o sostenibilidad.</t>
  </si>
  <si>
    <t>Transparencia en cadenas de suministro</t>
  </si>
  <si>
    <t>Falta de trazabilidad en origen de materias primas, prácticas sociales o ambientales.</t>
  </si>
  <si>
    <t>Mayor vigilancia por parte de consumidores,gobiernos y ONGs.</t>
  </si>
  <si>
    <t>Desinformación y reputación</t>
  </si>
  <si>
    <t>Circulación de noticias falsas sobre productos, marcas o prácticas agrícolas.</t>
  </si>
  <si>
    <t>Cancelación de marcas o pérdida de mercado por campañas negativas virales.</t>
  </si>
  <si>
    <t>Obsolescencia tecnológica</t>
  </si>
  <si>
    <t>Falta de modernización en procesos agrícolas o de transformación.</t>
  </si>
  <si>
    <t>Pérdida de competitividad y bajo rendimiento por falta de innovación</t>
  </si>
  <si>
    <t>Dependencia de importaciones</t>
  </si>
  <si>
    <t>Concentración de proveedores de alimentos, fertilizantes o energía.</t>
  </si>
  <si>
    <t>Riesgo sistémico ante interrupciones del comercio o conflictos internacionales.</t>
  </si>
  <si>
    <t>Ciberseguridad en agroindustria digital</t>
  </si>
  <si>
    <t>Riesgos de hackeo o pérdida de información en sistemas de trazabilidad, logística o gestión ambiental</t>
  </si>
  <si>
    <t>Paralización de operaciones o pérdida de datos clave para cumplimiento regulatorio.</t>
  </si>
  <si>
    <t>FUENTES</t>
  </si>
  <si>
    <t>https://www.weforum.org/publications/global-risks-report-2025/</t>
  </si>
  <si>
    <t>Informe de Riesgos Globales 2025</t>
  </si>
  <si>
    <t>https://www.wtwco.com/en-us/insights/2024/05/global-food-beverage-and-agriculture-risk-report-2024?utm_source=chatgpt.com</t>
  </si>
  <si>
    <t>Informe mundial sobre riesgos de la alimentación, las bebidas y la agricultura 2024</t>
  </si>
  <si>
    <t>https://www.fao.org/publications/sofa/en/</t>
  </si>
  <si>
    <t>Informes como "The State of Food and Agriculture" abordan riesgos climáticos y sostenibilidad en la agroindustria.</t>
  </si>
  <si>
    <t>CIRCULARIDAD EN PROCESO</t>
  </si>
  <si>
    <t xml:space="preserve">Indicadores de Impacto </t>
  </si>
  <si>
    <t xml:space="preserve">Impacto del Ciclo </t>
  </si>
  <si>
    <t xml:space="preserve">Dimensión </t>
  </si>
  <si>
    <r>
      <rPr>
        <b/>
        <sz val="11"/>
        <color theme="1"/>
        <rFont val="Arial"/>
        <family val="2"/>
      </rPr>
      <t>Energía</t>
    </r>
    <r>
      <rPr>
        <sz val="11"/>
        <color theme="1"/>
        <rFont val="Arial"/>
        <family val="2"/>
      </rPr>
      <t>: Bajo el estándar GRI 302</t>
    </r>
  </si>
  <si>
    <t>A</t>
  </si>
  <si>
    <r>
      <t>Consumo de agua y Vertimientos:</t>
    </r>
    <r>
      <rPr>
        <sz val="11"/>
        <color theme="1"/>
        <rFont val="Arial"/>
        <family val="2"/>
      </rPr>
      <t xml:space="preserve"> Bajo el estándar GRI 303</t>
    </r>
  </si>
  <si>
    <t xml:space="preserve">Indicadores de Cierre de Ciclo </t>
  </si>
  <si>
    <r>
      <rPr>
        <b/>
        <sz val="11"/>
        <color theme="1"/>
        <rFont val="Arial"/>
        <family val="2"/>
      </rPr>
      <t xml:space="preserve">Emisiones:  </t>
    </r>
    <r>
      <rPr>
        <sz val="11"/>
        <color theme="1"/>
        <rFont val="Arial"/>
        <family val="2"/>
      </rPr>
      <t>Bajo el estándar GRI 305</t>
    </r>
  </si>
  <si>
    <t xml:space="preserve">MCI </t>
  </si>
  <si>
    <t>Dimensión</t>
  </si>
  <si>
    <r>
      <rPr>
        <b/>
        <sz val="11"/>
        <color theme="1"/>
        <rFont val="Arial"/>
        <family val="2"/>
      </rPr>
      <t xml:space="preserve">Biodiversidad: </t>
    </r>
    <r>
      <rPr>
        <sz val="11"/>
        <color theme="1"/>
        <rFont val="Arial"/>
        <family val="2"/>
      </rPr>
      <t>Bajo el estándar GRI 304</t>
    </r>
  </si>
  <si>
    <r>
      <rPr>
        <b/>
        <sz val="11"/>
        <color theme="1"/>
        <rFont val="Arial"/>
        <family val="2"/>
      </rPr>
      <t>% Circularidad del material</t>
    </r>
    <r>
      <rPr>
        <sz val="11"/>
        <color theme="1"/>
        <rFont val="Arial"/>
        <family val="2"/>
      </rPr>
      <t xml:space="preserve">: la masa de materia prima virgen utilizada en la fabricación </t>
    </r>
  </si>
  <si>
    <r>
      <rPr>
        <b/>
        <sz val="11"/>
        <color theme="1"/>
        <rFont val="Arial"/>
        <family val="2"/>
      </rPr>
      <t>Relaciones Trabajado-Empresa:</t>
    </r>
    <r>
      <rPr>
        <sz val="11"/>
        <color theme="1"/>
        <rFont val="Arial"/>
        <family val="2"/>
      </rPr>
      <t xml:space="preserve"> Bajo el estándar GRI-402</t>
    </r>
  </si>
  <si>
    <t>S</t>
  </si>
  <si>
    <r>
      <rPr>
        <b/>
        <sz val="11"/>
        <color theme="1"/>
        <rFont val="Arial"/>
        <family val="2"/>
      </rPr>
      <t>% Masa residuos irrecuperables:</t>
    </r>
    <r>
      <rPr>
        <sz val="11"/>
        <color theme="1"/>
        <rFont val="Arial"/>
        <family val="2"/>
      </rPr>
      <t xml:space="preserve"> La masa de residuos irrecuperables que se atribuye al producto </t>
    </r>
  </si>
  <si>
    <r>
      <rPr>
        <b/>
        <sz val="11"/>
        <color theme="1"/>
        <rFont val="Arial"/>
        <family val="2"/>
      </rPr>
      <t>Diversidad e igualdad de oportunidades:</t>
    </r>
    <r>
      <rPr>
        <sz val="11"/>
        <color theme="1"/>
        <rFont val="Arial"/>
        <family val="2"/>
      </rPr>
      <t xml:space="preserve"> Bajo el estándar  GRI 405</t>
    </r>
  </si>
  <si>
    <r>
      <rPr>
        <b/>
        <sz val="11"/>
        <color theme="1"/>
        <rFont val="Arial"/>
        <family val="2"/>
      </rPr>
      <t xml:space="preserve">Factor de Utilidad: </t>
    </r>
    <r>
      <rPr>
        <sz val="11"/>
        <color theme="1"/>
        <rFont val="Arial"/>
        <family val="2"/>
      </rPr>
      <t>que da cuenta de la duración y la intensidad del uso del producto.</t>
    </r>
  </si>
  <si>
    <r>
      <rPr>
        <b/>
        <sz val="11"/>
        <color theme="1"/>
        <rFont val="Arial"/>
        <family val="2"/>
      </rPr>
      <t>Trabajo forzoso u obligatorio:</t>
    </r>
    <r>
      <rPr>
        <sz val="11"/>
        <color theme="1"/>
        <rFont val="Arial"/>
        <family val="2"/>
      </rPr>
      <t xml:space="preserve"> Bajo el estándar GRI 409</t>
    </r>
  </si>
  <si>
    <r>
      <rPr>
        <b/>
        <sz val="11"/>
        <color theme="1"/>
        <rFont val="Arial"/>
        <family val="2"/>
      </rPr>
      <t xml:space="preserve">Índice de Flujo Lineal: </t>
    </r>
    <r>
      <rPr>
        <sz val="11"/>
        <color theme="1"/>
        <rFont val="Arial"/>
        <family val="2"/>
      </rPr>
      <t>Representa la proporción de material lineal tomado</t>
    </r>
  </si>
  <si>
    <r>
      <rPr>
        <b/>
        <sz val="11"/>
        <color theme="1"/>
        <rFont val="Arial"/>
        <family val="2"/>
      </rPr>
      <t xml:space="preserve">Prácticas en materia de seguridad: </t>
    </r>
    <r>
      <rPr>
        <sz val="11"/>
        <color theme="1"/>
        <rFont val="Arial"/>
        <family val="2"/>
      </rPr>
      <t>Bajo el estándar GRI 410</t>
    </r>
  </si>
  <si>
    <r>
      <rPr>
        <b/>
        <sz val="11"/>
        <color theme="1"/>
        <rFont val="Arial"/>
        <family val="2"/>
      </rPr>
      <t>Anticorrupción:</t>
    </r>
    <r>
      <rPr>
        <sz val="11"/>
        <color theme="1"/>
        <rFont val="Arial"/>
        <family val="2"/>
      </rPr>
      <t xml:space="preserve"> Bajo el estándar GRI 205</t>
    </r>
  </si>
  <si>
    <t>G</t>
  </si>
  <si>
    <r>
      <rPr>
        <b/>
        <sz val="11"/>
        <color theme="1"/>
        <rFont val="Arial"/>
        <family val="2"/>
      </rPr>
      <t xml:space="preserve">Estructura de gobernanza y composición: </t>
    </r>
    <r>
      <rPr>
        <sz val="11"/>
        <color theme="1"/>
        <rFont val="Arial"/>
        <family val="2"/>
      </rPr>
      <t>Bajo el estándar de contenidos generales Contenido GRI 2-9</t>
    </r>
  </si>
  <si>
    <r>
      <rPr>
        <b/>
        <sz val="11"/>
        <color theme="1"/>
        <rFont val="Arial"/>
        <family val="2"/>
      </rPr>
      <t xml:space="preserve">Delegación de la responsabilidad de gestión de los impactos: </t>
    </r>
    <r>
      <rPr>
        <sz val="11"/>
        <color theme="1"/>
        <rFont val="Arial"/>
        <family val="2"/>
      </rPr>
      <t>Bajo el estándar de contenidos generales GRI 2-13</t>
    </r>
  </si>
  <si>
    <r>
      <rPr>
        <b/>
        <sz val="11"/>
        <color theme="1"/>
        <rFont val="Arial"/>
        <family val="2"/>
      </rPr>
      <t>Incorporación de los compromisos y políticas:</t>
    </r>
    <r>
      <rPr>
        <sz val="11"/>
        <color theme="1"/>
        <rFont val="Arial"/>
        <family val="2"/>
      </rPr>
      <t xml:space="preserve"> Bajo el estandar del contenido GRI 2-24 </t>
    </r>
  </si>
  <si>
    <t>Para calcular el MCI Ver Anexo 3- MCI-Calculator-thinkstep-anz-2024</t>
  </si>
  <si>
    <t xml:space="preserve">Cierre del ciclo </t>
  </si>
  <si>
    <r>
      <rPr>
        <b/>
        <sz val="11"/>
        <color theme="1"/>
        <rFont val="Calibri"/>
        <family val="2"/>
        <scheme val="minor"/>
      </rPr>
      <t>% Circularidad del material:</t>
    </r>
    <r>
      <rPr>
        <sz val="11"/>
        <color theme="1"/>
        <rFont val="Calibri"/>
        <family val="2"/>
        <scheme val="minor"/>
      </rPr>
      <t xml:space="preserve"> la masa de materia prima virgen utilizada en la fabricación </t>
    </r>
  </si>
  <si>
    <r>
      <rPr>
        <b/>
        <sz val="11"/>
        <color theme="1"/>
        <rFont val="Calibri"/>
        <family val="2"/>
        <scheme val="minor"/>
      </rPr>
      <t>% Masa residuos irrecuperables:</t>
    </r>
    <r>
      <rPr>
        <sz val="11"/>
        <color theme="1"/>
        <rFont val="Calibri"/>
        <family val="2"/>
        <scheme val="minor"/>
      </rPr>
      <t xml:space="preserve"> La masa de residuos irrecuperables que se atribuye al producto </t>
    </r>
  </si>
  <si>
    <t>Índice de Flujo Lineal</t>
  </si>
  <si>
    <r>
      <rPr>
        <b/>
        <sz val="11"/>
        <color theme="1"/>
        <rFont val="Calibri"/>
        <family val="2"/>
        <scheme val="minor"/>
      </rPr>
      <t xml:space="preserve">Factor de Utilidad: </t>
    </r>
    <r>
      <rPr>
        <sz val="11"/>
        <color theme="1"/>
        <rFont val="Calibri"/>
        <family val="2"/>
        <scheme val="minor"/>
      </rPr>
      <t>que da cuenta de la duración y la intensidad del uso del producto.</t>
    </r>
  </si>
  <si>
    <t>Indicador de Circularidad del Material</t>
  </si>
  <si>
    <t>N/A</t>
  </si>
  <si>
    <t>El siguiente cuestionario de preguntas, fue construido basado en indicadores de impacto de ciclo con los estándares GRI, contestar, con base en la siguiente puntuación: 
(5) La organización tiene la información y la gestiona.  
(3) La organización conoce la información pero no la tiene documentada y 
(0) La organización no tiene la información 
N/A No Aplica el ítem para la organización 
** Solo responda las celdas en blanco</t>
  </si>
  <si>
    <t xml:space="preserve">Calificación </t>
  </si>
  <si>
    <t xml:space="preserve">Puntajes Máximos </t>
  </si>
  <si>
    <t>Energía (GRI 302)</t>
  </si>
  <si>
    <t xml:space="preserve">Contenido 302-1 Consumo de energía dentro de la organización </t>
  </si>
  <si>
    <t>El consumo total de combustibles procedentes de fuentes no renovables</t>
  </si>
  <si>
    <t>El consumo total de combustibles procedentes de fuentes renovables dentro de la organización</t>
  </si>
  <si>
    <t>Consumo de electricidad</t>
  </si>
  <si>
    <t>Consumo de vapor</t>
  </si>
  <si>
    <t>La electricidad vendida</t>
  </si>
  <si>
    <t>El vapor vendido</t>
  </si>
  <si>
    <t>El consumo total de energía dentro de la organización</t>
  </si>
  <si>
    <t>Contenido 302-3 Intensidad energética</t>
  </si>
  <si>
    <t>El ratio de intensidad energética de la organización.</t>
  </si>
  <si>
    <t>El parámetro (denominador) específico que se haya seleccionado para calcular el ratio.</t>
  </si>
  <si>
    <t>Los tipos de energía incluidos en el ratio de intensidad (combustible, electricidad,</t>
  </si>
  <si>
    <t>Si el ratio abarca el consumo de energía dentro de la organización, fuera de ella o ambos.</t>
  </si>
  <si>
    <t>Contenido 302-4 Reducción del consumo energético</t>
  </si>
  <si>
    <t>La magnitud de las reducciones de consumo energético logradas como resultado directo de iniciativas de conservación y eficiencia, en julios o múltiplos.</t>
  </si>
  <si>
    <t>Los tipos de energía incluidos en dicha reducción (combustible, electricidad, calefacción, refrigeración, vapor o todos).</t>
  </si>
  <si>
    <t>La base del cálculo de las reducciones del consumo energético, como el año base o la línea base, incluida la justificación de la selección.</t>
  </si>
  <si>
    <t>Los Estándares, metodologías, suposiciones y herramientas de cálculo utilizados</t>
  </si>
  <si>
    <t>Contenido 302-5 Reducción de los requerimientos energéticos de productos y servicios</t>
  </si>
  <si>
    <t>Las reducciones de los requerimientos energéticos de los productos y servicios vendidos durante el periodo objeto del informe, en julios o múltiplos.</t>
  </si>
  <si>
    <t>Consumo de agua y Vertimientos (GRI 303)</t>
  </si>
  <si>
    <t>Contenido 303-1 Interacción con el agua como recurso compartido</t>
  </si>
  <si>
    <t>Una descripción de cómo la organización interactúa con el agua, incluidos el modo y el lugar en que se extrae, consume y vierte el agua, y los impactos relacionados con el agua que la organización haya ocasionado o contribuido a ocasionar, o que estén vinculados directamente con las operaciones, productos o servicios a través de relaciones comerciales (por ejemplo, impactos ocasionados por escorrentía</t>
  </si>
  <si>
    <t>Una descripción del enfoque empleado para identificar los impactos relacionados con el agua, incluidos el alcance de las evaluaciones, su calendario y las herramientas o metodologías utilizadas.</t>
  </si>
  <si>
    <t>Una descripción de cómo se abordan los impactos relacionados con el agua, que incluye cómo la organización colabora con los grupos de interés para gestionar de forma responsable el agua como recurso compartido y cómo se relaciona con proveedores o clientes que tienen impactos significativos relacionados con el agua</t>
  </si>
  <si>
    <t>Una explicación del proceso por el que se establecen los objetivos y metas relacionados con el agua que son parte del enfoque de la organización para la gestión del agua y los efluentes, y la manera en que se relacionan con las políticas públicas y el contexto local de cada zona sometida a estrés hídrico</t>
  </si>
  <si>
    <t>Contenido 303-2 Gestión de los impactos relacionados con el vertido de agua</t>
  </si>
  <si>
    <t>Una descripción de los estándares mínimos establecidos para la calidad de los vertidos de efluentes , y de la manera en que se determinan estos estándares mínimos, incluidos:</t>
  </si>
  <si>
    <t>ii. todo estándar o directriz sobre calidad del agua desarrollados internamente;</t>
  </si>
  <si>
    <t>iii. todo estándar específico del sector que se consideró;</t>
  </si>
  <si>
    <t>iv. si se consideró el perfil de la masa de agua receptora</t>
  </si>
  <si>
    <t>Contenido 303-3 Extracción de agua</t>
  </si>
  <si>
    <t>La extracción de agua total de todas las áreas en megalitros, y un desglose de este total según las fuentes siguientes, si procede: aguas superficiales, aguas subterráneas; aguas marinas; agua producida; agua de terceros.</t>
  </si>
  <si>
    <t xml:space="preserve">La extracción total de agua de todas las zonas sometidas a estrés hídrico en megalitros, y un desglose de este total según las fuentes siguientes, si procede: Agua superficial; Agua subterránea; Agua marina; Agua producida. </t>
  </si>
  <si>
    <t>Un desglose de la extracción total de agua procedente de cada una de las fuentes que figuran en los Contenidos 303-3-a y 303-3-b (en megalitros), según las siguientes categorías:
i. Agua dulce (total de sólidos disueltos ≤ 1000 mg/l)
ii. Otras aguas (total de sólidos disueltos &gt; 1000 mg/l)</t>
  </si>
  <si>
    <t>Cualquier tipo de información contextual necesaria para comprender cómo se han recopilado los datos, como estándares, metodologías o supuestos usados.</t>
  </si>
  <si>
    <t>Contenido 303-4 Vertido de agua</t>
  </si>
  <si>
    <t xml:space="preserve">El vertido de agua total en todas las zonas (en megalitros) y un desglose de este total según los siguientes tipos de destino, si procede: Agua superficial; Agua subterránea; Agua marina; Agua producida. </t>
  </si>
  <si>
    <t>Un desglose del vertido total de agua a todas las áreas (en megalitros) según las siguientes categorías: 
i. Agua dulce (total de sólidos disueltos ≤ 1000 mg/l)
ii. Otras aguas (total de sólidos disueltos &gt; 1000 mg/l)</t>
  </si>
  <si>
    <t>Sustancias de riesgo prioritarias por las que se tratan los vertidos, incluidos:
i. El método utilizado para definir las sustancias de riesgo prioritarias, así como los estándares internacionales, listas oficiales o criterios empleados;</t>
  </si>
  <si>
    <t>ii.El método utilizado para establecer los límites de vertido de las sustancias de riesgo prioritarias;</t>
  </si>
  <si>
    <t>iii. la cantidad de incidencias de incumplimiento de los límites de vertido.</t>
  </si>
  <si>
    <r>
      <rPr>
        <b/>
        <sz val="12"/>
        <color theme="1"/>
        <rFont val="Arial"/>
        <family val="2"/>
      </rPr>
      <t>Requerimiento de Recopilación:</t>
    </r>
    <r>
      <rPr>
        <sz val="12"/>
        <color theme="1"/>
        <rFont val="Arial"/>
        <family val="2"/>
      </rPr>
      <t xml:space="preserve"> A la hora de recopilar la información indicada en el Contenido 303-4, la organización informante debe utilizar herramientas y metodologías públicas y creíbles para evaluar el estrés hídrico de la zona.</t>
    </r>
  </si>
  <si>
    <t>Contenido 303-5 Consumo de agua</t>
  </si>
  <si>
    <t>Consumo total de agua (en megalitros) de todas las zonas.</t>
  </si>
  <si>
    <t>Consumo total de agua (en megalitros) de todas las zonas con estrés hídrico.</t>
  </si>
  <si>
    <t xml:space="preserve">Cualquier información contextual necesaria para comprender cómo se han recopilado los datos (como estándares, metodologías y supuestos utilizados), así como si la información se calcula, se estima, se obtiene a partir de un modelo o procede de mediciones directas, y el método empleado para ello, tal como el uso de factores específicos para el sector. </t>
  </si>
  <si>
    <t>Emisiones (GRI 305)</t>
  </si>
  <si>
    <t>Contenido 305-1 Emisiones directas de GEI (alcance1)</t>
  </si>
  <si>
    <t>Valor bruto de las emisiones directas de GEI (alcance 1) en toneladas métricas de CO2 equivalente</t>
  </si>
  <si>
    <t>Gases incluidos en el cálculo: CO2 , CH4 , N2O, HFC, PFC, SF6 , NF3 o todos.</t>
  </si>
  <si>
    <t>Emisiones biogénicas de CO2 en toneladas métricas de CO2 equivalente</t>
  </si>
  <si>
    <t>Año base para el cálculo, si procede, incluidos: la justificación de la selección; las emisiones en el año base; el contexto de cualquier cambio significativo en las emisiones que haya dado lugar a nuevos cálculos de las emisiones en el año base.</t>
  </si>
  <si>
    <t>La fuente de los factores de emisión y las tasas del potencial de calentamiento global (GWP) utilizadas o una referencia a la fuente del GWP.</t>
  </si>
  <si>
    <t>El enfoque de consolidación para las emisiones: participación accionarial, control financiero o control operacional</t>
  </si>
  <si>
    <t>Los Estándares, metodologías, suposiciones y herramientas de cálculo utilizados.</t>
  </si>
  <si>
    <t>Contenido 305-2 Emisiones indirectas de GEI asociadas a la energía (alcance 2)</t>
  </si>
  <si>
    <t>Valor bruto de las emisiones indirectas de GEI asociadas a la energía (alcance 2) basadas en la ubicación en toneladas métricas de CO2 equivalente.</t>
  </si>
  <si>
    <t>Si procede, valor bruto de las emisiones indirectas de GEI asociadas a la energía (alcance 2) basadas en el mercado en toneladas métricas de CO2 equivalente.</t>
  </si>
  <si>
    <t>Si están disponibles, los gases incluidos en el cálculo: CO , CH , N O, HFC, PFC, SF , NF o todos.</t>
  </si>
  <si>
    <t>Año base para el cálculo, si procede, incluidos: la justificación de la selección, las emisiones en el año base; el contexto de cualquier cambio significativo en las emisiones que haya dado lugar a nuevos cálculos de las emisiones en el año base.</t>
  </si>
  <si>
    <t>El enfoque de consolidación para las emisiones: participación accionarial, control financiero o control operacional.</t>
  </si>
  <si>
    <t>Contenido 305-3 Emisiones indirectas de GEI asociadas a la energía (alcance 3)</t>
  </si>
  <si>
    <t>Valor bruto de las otras emisiones indirectas de GEI (alcance 3) en toneladas métricas de CO2 equivalente.</t>
  </si>
  <si>
    <t>Emisiones biogénicas de CO2 en toneladas métricas de CO2equivalente</t>
  </si>
  <si>
    <t>Contenido 305-4 Intensidad de las emisiones de GEI</t>
  </si>
  <si>
    <t>El ratio de intensidad de las emisiones de GEI de la organización</t>
  </si>
  <si>
    <t>Los tipos de emisiones de GEI incluidos en el ratio de intensidad: directas (alcance 1), indirectas asociadas a la energía (alcance 2), y otras indirectas (alcance 3).</t>
  </si>
  <si>
    <t>Contenido 305-5 Reducción de las emisiones de GEI</t>
  </si>
  <si>
    <t>La reducción de las emisiones de GEI como consecuencia directa de las iniciativas de reducción en toneladas métricas de CO2 equivalente</t>
  </si>
  <si>
    <t>Gases incluidos en el cálculo: CO2 , CH4 , N2O, HFC, PFC, SF6 , NF3 o todos</t>
  </si>
  <si>
    <t>Año base o línea base, incluida la justificación de la selección</t>
  </si>
  <si>
    <t>Los alcances en los que se produjeron reducciones: emisiones directas (alcance 1), indirectas asociadas a la energía (alcance 2) u otras indirectas (alcance 3).</t>
  </si>
  <si>
    <t>Contenido 305-6 Emisiones de sustancias que agotan la capa de ozono (ODS)</t>
  </si>
  <si>
    <t>La producción, importaciones y exportaciones de ODS en toneladas métricas de equivalente de CFC-11 (triclorofluorometano).</t>
  </si>
  <si>
    <t>Las sustancias incluidas en el cálculo.</t>
  </si>
  <si>
    <t>La fuente relativa a los factores de emisión utilizados.</t>
  </si>
  <si>
    <t>Contenido 305-7 Óxidos de nitrógeno (NOx), óxidos de azufre (SOx) y otras emisiones significativas al aire</t>
  </si>
  <si>
    <t>Emisiones significativas al aire, en kilogamos o múltiplos, para cada uno de las
siguientes: NOx, SOx, Contaminantes orgánicos persistentes (POP), Compuestos orgánicos volátiles (VOC), Contaminantes peligrosos del aire (HAP), Material particulado (MP), Otras categorías estándar de emisiones al aire identificadas en las normativas pertinentes</t>
  </si>
  <si>
    <t>La fuente relativa a los factores de emisión utilizados</t>
  </si>
  <si>
    <t>Contenido 304-2 Impactos significativos de las actividades, productos y servicios en la biodiversidad</t>
  </si>
  <si>
    <t>a. Naturaleza de los impactos significativos directos e indirectos en la biodiversidad con referencia a uno o más de los siguientes:
i. la construcción o el uso de plantas de fabricación, minas e infraestructura de transporte;</t>
  </si>
  <si>
    <t>ii. la contaminación (introducción de sustancias que no se producen de forma natural en un hábitat de fuentes tanto localizadas como no localizadas);</t>
  </si>
  <si>
    <t>iii. la introducción de especies invasivas, plagas y patógenos;</t>
  </si>
  <si>
    <t>iv.  la reducción de especies;</t>
  </si>
  <si>
    <t>v. la transformación del hábitat;</t>
  </si>
  <si>
    <t>vi. los cambios en los procesos ecológicos fuera del rango natural de variación (como la salinidad o los cambios en el nivel freático).</t>
  </si>
  <si>
    <t>b. los impactos significativos directos e indirectos, positivos y negativos, respecto a lo siguiente:
i. Las especies afectadas;</t>
  </si>
  <si>
    <t>ii. La extensión de las zonas que han sufrido impactos;</t>
  </si>
  <si>
    <t>iii.La duración de los impactos;</t>
  </si>
  <si>
    <t>iv. La reversibilidad o irreversibilidad de los impactos.</t>
  </si>
  <si>
    <t>Contenido 304-3 Hábitats protegidos o restaurados</t>
  </si>
  <si>
    <t>b. Si se han creado asociaciones con terceros para proteger o restaurar áreas de hábitats distintos de los que ha supervisado la organización y en los que ha aplicado medidas de restauración o protección.</t>
  </si>
  <si>
    <t>c. El estado de cada área en función de su condición al final del periodo objeto del informe.</t>
  </si>
  <si>
    <t>d. Los Estándares, las metodologías y los supuestos utilizados.</t>
  </si>
  <si>
    <t>Relaciones Trabajado-Empresa (GRI 402)</t>
  </si>
  <si>
    <t xml:space="preserve">Social </t>
  </si>
  <si>
    <t>Contenido 402-1 Plazos de aviso mínimos sobre cambios operacionales</t>
  </si>
  <si>
    <t>a. Cantidad mínima de semanas de aviso que se suele dar a los empleados y sus representantes antes de la aplicación de cambios operacionales significativos que podrían afectarles de forma considerable.</t>
  </si>
  <si>
    <t>b. En organizaciones con acuerdos de negociación colectiva , informar si el plazo de aviso y las disposiciones para la consulta y negociación se especifican en los acuerdos colectivos</t>
  </si>
  <si>
    <t>Diversidad e igualdad de oportunidades (GRI 405)</t>
  </si>
  <si>
    <t>Contenido 405-1 Diversidad de órganos de gobierno y empleados</t>
  </si>
  <si>
    <t>a. Porcentaje de personas dentro de los órganos de gobierno de la organización en cada una de las siguientes categorías de diversidad:
i. Género</t>
  </si>
  <si>
    <t xml:space="preserve">ii. Grupo de edad: menores de 30 años, entre 30 y 50 años, mayores de 50 años. </t>
  </si>
  <si>
    <t>a. Porcentaje de empleados por categoría laboral en cada una de las siguientes categorías de diversidad:
i. Género</t>
  </si>
  <si>
    <t>iii. Otros indicadores de diversidad, cuando proceda (como grupos minoritarios o vulnerables</t>
  </si>
  <si>
    <t>Contenido 405-2 Ratio entre el salario básico y la remuneración de mujeres y de hombres</t>
  </si>
  <si>
    <t>La organización informante debe presentar la siguiente información:
a. Ratio entre el salario básico y la remuneración de mujeres y de hombres para cada categoría laboral, clasificado por ubicaciones de operación significativas</t>
  </si>
  <si>
    <t>b. La definición utilizada para "ubicaciones de operación significativas".</t>
  </si>
  <si>
    <t>Trabajo forzoso u obligatorio (GRI 409)</t>
  </si>
  <si>
    <t>Contenido 409-1 Operaciones y proveedores con riesgo significativo de casos de trabajo forzoso u obligatorio</t>
  </si>
  <si>
    <t>a. Operaciones y proveedores que se consideran con riesgo significativo de casos de trabajo forzoso u obligatorio en cuanto a:
i. tipo de operación (como una planta de fabricación) y proveedor;</t>
  </si>
  <si>
    <t>ii. Países o áreas geográficas con operaciones y proveedores que se considere que están en riesgo.</t>
  </si>
  <si>
    <t>b. Las medidas adoptadas por la organización en el periodo objeto del informe y que tengan por objeto contribuir a la abolición de todas las formas de trabajo forzoso u obligatorio.</t>
  </si>
  <si>
    <t>Prácticas en Materia de Seguridad  (GRI 410)</t>
  </si>
  <si>
    <t>Contenido 410-1 Personal de seguridad capacitado en políticas o procedimientos de derechos humanos</t>
  </si>
  <si>
    <t>La organización informante debe presentar la siguiente información: 
a. Porcentaje del personal de seguridad que haya recibido formación formal en las políticas o procedimientos específicos de derechos humanos de la organización y su aplicación a la seguridad</t>
  </si>
  <si>
    <t>b. Si los requerimientos de formación también se aplican a organizaciones externas que proporcionan personal de seguridad.</t>
  </si>
  <si>
    <t>Anticorrupción (GRI 205)</t>
  </si>
  <si>
    <t>Contenido 205-1 Operaciones evaluadas en función de los riesgos relacionados con la corrupción</t>
  </si>
  <si>
    <t>La organización informante debe presentar la siguiente información:
a. La cantidad total y el porcentaje de operaciones donde se realizaron evaluaciones de riesgo de corrupción.</t>
  </si>
  <si>
    <t xml:space="preserve">b. Los riesgos significativos relacionados con la corrupción identificados a través de la evaluación de riesgos. </t>
  </si>
  <si>
    <t>Contenido 205-2 Comunicación y formación sobre políticas y procedimientos anticorrupción</t>
  </si>
  <si>
    <t>La organización informante debe presentar la siguiente información:
a. El número total y el porcentaje de miembros del órgano de gobierno a quienes se les hayan comunicado las políticas y procedimientos anticorrupción de la organización, desglosados por región.</t>
  </si>
  <si>
    <t>b. El número total y el porcentaje de empleados a quienes se les hayan comunicado las políticas y procedimientos anticorrupción de la organización, desglosados por categoría laboral y región.</t>
  </si>
  <si>
    <t xml:space="preserve">c. El número total y el porcentaje de socios de negocio a quienes se les hayan comunicado las políticas y procedimientos anticorrupción de la organización, desglosados por tipo de socio de negocio y región. Describir si las políticas y procedimientos anticorrupción de la organización se han comunicado a cualquier otra persona u organización. </t>
  </si>
  <si>
    <t>d. El número total y el porcentaje de miembros del órgano de gobierno que hayan recibido formación sobre anticorrupción, desglosados por región.</t>
  </si>
  <si>
    <t>e. El número total y el porcentaje de empleados que hayan recibido formación sobre anticorrupción, desglosados por categoría laboral y región.</t>
  </si>
  <si>
    <t>Contenido 205-3 Incidentes de corrupción confirmados y medidas tomadas</t>
  </si>
  <si>
    <t>La organización informante debe presentar la siguiente información: 
a. La cantidad total y naturaleza de los incidentes de corrupción confirmados.</t>
  </si>
  <si>
    <t>b. La cantidad total de incidentes de corrupción confirmados a consecuencia de los cuales fueron despedidos o se aplicaron medidas disciplinarias a los empleados</t>
  </si>
  <si>
    <t>c. La cantidad total de casos confirmados en los que se hayan rescindido o no se hayan renovado contratos con socios de negocio por infracciones relacionadas con la corrupción.</t>
  </si>
  <si>
    <t>d. Los casos jurídicos públicos relacionados con la corrupción interpuestos contra la organización o sus empleados durante el periodo objeto del informe y los resultados de esos casos.</t>
  </si>
  <si>
    <t>Estructura de gobernanza y composición: Bajo el estándar de contenidos generales Contenido GRI 2-9</t>
  </si>
  <si>
    <t>Contenido 2-9 Estructura de gobernanza y composición</t>
  </si>
  <si>
    <t>La organización debe:
a. Describir su estructura de gobernanza, incluidos los comités del máximo órgano de gobierno;</t>
  </si>
  <si>
    <t>b. Enumerar los comités del máximo órgano de gobierno encargados de la toma de decisiones y de la supervisión de la gestión de los impactos de la organización sobre la economía, el medio ambiente y las personas;</t>
  </si>
  <si>
    <t>c. Describir la composición del máximo órgano de gobierno y sus comités según:
i. El número de miembros ejecutivos y no ejecutivos;</t>
  </si>
  <si>
    <t>ii. Independencia</t>
  </si>
  <si>
    <t>iii. La antigüedad de los miembros en el órgano de gobierno</t>
  </si>
  <si>
    <t>iv. El número de otros cargos y compromisos significativos de cada miembro y la naturaleza de los compromisos;</t>
  </si>
  <si>
    <t>v. Género</t>
  </si>
  <si>
    <t>vi. Los grupos sociales infrarrepresentados;</t>
  </si>
  <si>
    <t>vii. Las competencias relevantes para los impactos de la organización;</t>
  </si>
  <si>
    <t>viii. La representación de los grupos de interés.</t>
  </si>
  <si>
    <t>Delegación de la responsabilidad de gestión de los impactos: Bajo el estándar de contenidos generales GRI 2-13</t>
  </si>
  <si>
    <t>Contenido 2-13 Delegación de la responsabilidad de gestión de los impactos</t>
  </si>
  <si>
    <t>La organización debe:
a. Describir cómo delega el máximo órgano de gobierno la responsabilidad de gestionar los impactos de la organización sobre la economía, el medio ambiente y las personas, incluido:</t>
  </si>
  <si>
    <t xml:space="preserve">i. Si ha designado a algún alto ejecutivo con responsabilidad para la gestión de los impactos. </t>
  </si>
  <si>
    <t>ii. Si ha delegado la responsabilidad de gestión de los impactos sobre otros empleados;</t>
  </si>
  <si>
    <t>b. Describir los procesos y la frecuencia con la que los altos ejecutivos y otros empleados informan al máximo órgano de gobierno sobre la gestión de los impactos de la organización sobre la economía, el medio ambiente y las personas.</t>
  </si>
  <si>
    <t>Incorporación de los compromisos y políticas: Bajo el estandar del contenido GRI 2-24</t>
  </si>
  <si>
    <t>Contenido 2-24 Incorporación de los compromisos y políticas</t>
  </si>
  <si>
    <t>La organización debe:
a. Describir cómo incorpora cada uno de sus compromisos o políticas para una conducta empresarial responsable en todas sus actividades y relaciones comerciales, lo que incluye:</t>
  </si>
  <si>
    <t>i. Cómo asigna responsabilidades para aplicar los compromisos en los diferentes niveles de la organización;</t>
  </si>
  <si>
    <t>ii. Cómo integra los compromisos en las estrategias organizativas y las políticas y los procedimientos operativos;</t>
  </si>
  <si>
    <t>iii. Cómo aplica sus compromisos con sus relaciones comerciales y a través de ellas;</t>
  </si>
  <si>
    <t>iv. La formación sobre la aplicación de los compromisos que imparte la organización.</t>
  </si>
  <si>
    <t xml:space="preserve">Ambiental </t>
  </si>
  <si>
    <t>Revisar Biodiversidad si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</si>
</sst>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sz val="14"/>
      <color theme="1"/>
      <name val="Calibri"/>
      <family val="2"/>
      <scheme val="minor"/>
    </font>
    <font>
      <sz val="11"/>
      <color theme="0"/>
      <name val="Calibri"/>
      <family val="2"/>
      <scheme val="minor"/>
    </font>
    <font>
      <sz val="11"/>
      <color theme="1"/>
      <name val="Calibri"/>
      <family val="2"/>
      <scheme val="minor"/>
    </font>
    <font>
      <b/>
      <sz val="11"/>
      <color theme="0"/>
      <name val="Calibri"/>
      <family val="2"/>
      <scheme val="minor"/>
    </font>
    <font>
      <b/>
      <sz val="30"/>
      <color theme="1"/>
      <name val="Calibri"/>
      <family val="2"/>
      <scheme val="minor"/>
    </font>
    <font>
      <b/>
      <sz val="28"/>
      <color theme="1"/>
      <name val="Calibri"/>
      <family val="2"/>
      <scheme val="minor"/>
    </font>
    <font>
      <u/>
      <sz val="11"/>
      <color theme="10"/>
      <name val="Calibri"/>
      <family val="2"/>
      <scheme val="minor"/>
    </font>
    <font>
      <b/>
      <sz val="11"/>
      <color theme="1"/>
      <name val="RoBOTO"/>
    </font>
    <font>
      <sz val="10"/>
      <color theme="1"/>
      <name val="RoBOTO"/>
    </font>
    <font>
      <b/>
      <sz val="10"/>
      <color theme="0"/>
      <name val="RoBOTO"/>
    </font>
    <font>
      <b/>
      <sz val="10"/>
      <name val="RoBOTO"/>
    </font>
    <font>
      <b/>
      <sz val="10"/>
      <color theme="1"/>
      <name val="RoBOTO"/>
    </font>
    <font>
      <b/>
      <sz val="9"/>
      <color theme="1"/>
      <name val="RoBOTO"/>
    </font>
    <font>
      <sz val="9"/>
      <color indexed="81"/>
      <name val="Tahoma"/>
      <family val="2"/>
    </font>
    <font>
      <sz val="9"/>
      <color indexed="81"/>
      <name val="Tahoma"/>
      <charset val="1"/>
    </font>
    <font>
      <b/>
      <sz val="11"/>
      <color theme="1"/>
      <name val="Arial"/>
      <family val="2"/>
    </font>
    <font>
      <b/>
      <sz val="30"/>
      <color theme="1"/>
      <name val="Arial"/>
      <family val="2"/>
    </font>
    <font>
      <b/>
      <sz val="11"/>
      <color theme="0"/>
      <name val="Arial"/>
      <family val="2"/>
    </font>
    <font>
      <sz val="11"/>
      <color theme="1"/>
      <name val="Arial"/>
      <family val="2"/>
    </font>
    <font>
      <sz val="12"/>
      <color theme="1"/>
      <name val="Arial"/>
      <family val="2"/>
    </font>
    <font>
      <b/>
      <sz val="12"/>
      <color theme="1"/>
      <name val="Arial"/>
      <family val="2"/>
    </font>
    <font>
      <b/>
      <sz val="12"/>
      <color theme="0"/>
      <name val="Arial"/>
      <family val="2"/>
    </font>
    <font>
      <b/>
      <sz val="12"/>
      <name val="Arial"/>
      <family val="2"/>
    </font>
    <font>
      <sz val="12"/>
      <color theme="2" tint="-9.9978637043366805E-2"/>
      <name val="Arial"/>
      <family val="2"/>
    </font>
    <font>
      <b/>
      <sz val="20"/>
      <color theme="1"/>
      <name val="Arial"/>
      <family val="2"/>
    </font>
    <font>
      <b/>
      <sz val="16"/>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FF"/>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4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diagonal/>
    </border>
    <border>
      <left/>
      <right/>
      <top style="medium">
        <color theme="0" tint="-4.9989318521683403E-2"/>
      </top>
      <bottom/>
      <diagonal/>
    </border>
    <border>
      <left/>
      <right style="medium">
        <color theme="0" tint="-4.9989318521683403E-2"/>
      </right>
      <top style="medium">
        <color theme="0" tint="-4.9989318521683403E-2"/>
      </top>
      <bottom/>
      <diagonal/>
    </border>
    <border>
      <left style="medium">
        <color theme="0" tint="-4.9989318521683403E-2"/>
      </left>
      <right/>
      <top/>
      <bottom/>
      <diagonal/>
    </border>
    <border>
      <left/>
      <right style="medium">
        <color theme="0" tint="-4.9989318521683403E-2"/>
      </right>
      <top/>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s>
  <cellStyleXfs count="3">
    <xf numFmtId="0" fontId="0" fillId="0" borderId="0"/>
    <xf numFmtId="0" fontId="8" fillId="0" borderId="0" applyNumberFormat="0" applyFill="0" applyBorder="0" applyAlignment="0" applyProtection="0"/>
    <xf numFmtId="9" fontId="4" fillId="0" borderId="0" applyFont="0" applyFill="0" applyBorder="0" applyAlignment="0" applyProtection="0"/>
  </cellStyleXfs>
  <cellXfs count="154">
    <xf numFmtId="0" fontId="0" fillId="0" borderId="0" xfId="0"/>
    <xf numFmtId="0" fontId="0" fillId="2" borderId="0" xfId="0" applyFill="1"/>
    <xf numFmtId="0" fontId="0" fillId="3" borderId="0" xfId="0" applyFill="1"/>
    <xf numFmtId="0" fontId="5" fillId="5" borderId="0" xfId="0" applyFont="1" applyFill="1" applyAlignment="1">
      <alignment horizontal="center" vertical="center"/>
    </xf>
    <xf numFmtId="0" fontId="1" fillId="8" borderId="0" xfId="0" applyFont="1" applyFill="1" applyAlignment="1">
      <alignment horizontal="center"/>
    </xf>
    <xf numFmtId="0" fontId="0" fillId="6" borderId="0" xfId="0" applyFill="1" applyAlignment="1">
      <alignment horizontal="left" vertical="top" wrapText="1"/>
    </xf>
    <xf numFmtId="0" fontId="0" fillId="0" borderId="0" xfId="0" applyAlignment="1">
      <alignment horizontal="center" vertical="center" wrapText="1"/>
    </xf>
    <xf numFmtId="0" fontId="0" fillId="6" borderId="0" xfId="0" applyFill="1"/>
    <xf numFmtId="0" fontId="1" fillId="6" borderId="0" xfId="0" applyFont="1" applyFill="1" applyAlignment="1">
      <alignment horizontal="left" vertical="top" wrapText="1"/>
    </xf>
    <xf numFmtId="0" fontId="1" fillId="6" borderId="0" xfId="0" applyFont="1" applyFill="1"/>
    <xf numFmtId="0" fontId="1" fillId="0" borderId="0" xfId="0" applyFont="1" applyAlignment="1">
      <alignment horizontal="center"/>
    </xf>
    <xf numFmtId="0" fontId="5" fillId="0" borderId="0" xfId="0" applyFont="1" applyAlignment="1">
      <alignment horizontal="center" vertical="center"/>
    </xf>
    <xf numFmtId="0" fontId="1" fillId="11" borderId="0" xfId="0" applyFont="1" applyFill="1" applyAlignment="1">
      <alignment horizontal="center"/>
    </xf>
    <xf numFmtId="9" fontId="6" fillId="0" borderId="0" xfId="0" applyNumberFormat="1" applyFont="1" applyAlignment="1">
      <alignment vertical="center"/>
    </xf>
    <xf numFmtId="0" fontId="9" fillId="0" borderId="0" xfId="0" applyFont="1"/>
    <xf numFmtId="0" fontId="10" fillId="0" borderId="0" xfId="0" applyFont="1"/>
    <xf numFmtId="0" fontId="10" fillId="13" borderId="7" xfId="0" applyFont="1" applyFill="1" applyBorder="1" applyAlignment="1">
      <alignment vertical="center" wrapText="1"/>
    </xf>
    <xf numFmtId="0" fontId="10" fillId="6" borderId="7" xfId="0" applyFont="1" applyFill="1" applyBorder="1" applyAlignment="1">
      <alignment vertical="center" wrapText="1"/>
    </xf>
    <xf numFmtId="0" fontId="10" fillId="9" borderId="7" xfId="0" applyFont="1" applyFill="1" applyBorder="1" applyAlignment="1">
      <alignment vertical="center" wrapText="1"/>
    </xf>
    <xf numFmtId="0" fontId="13" fillId="0" borderId="0" xfId="0" applyFont="1"/>
    <xf numFmtId="0" fontId="8" fillId="0" borderId="0" xfId="1"/>
    <xf numFmtId="0" fontId="14" fillId="0" borderId="0" xfId="0" applyFont="1"/>
    <xf numFmtId="9" fontId="18" fillId="0" borderId="0" xfId="0" applyNumberFormat="1" applyFont="1" applyAlignment="1">
      <alignment horizontal="center" vertical="center"/>
    </xf>
    <xf numFmtId="0" fontId="19" fillId="16" borderId="14" xfId="0" applyFont="1" applyFill="1" applyBorder="1" applyAlignment="1">
      <alignment horizontal="center" vertical="center"/>
    </xf>
    <xf numFmtId="0" fontId="19" fillId="16" borderId="5" xfId="0" applyFont="1" applyFill="1" applyBorder="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xf>
    <xf numFmtId="0" fontId="19" fillId="4" borderId="0" xfId="0" applyFont="1" applyFill="1" applyAlignment="1">
      <alignment horizontal="center" vertical="center"/>
    </xf>
    <xf numFmtId="0" fontId="20" fillId="15" borderId="8" xfId="0" applyFont="1" applyFill="1" applyBorder="1" applyAlignment="1">
      <alignment horizontal="left" vertical="center" wrapText="1"/>
    </xf>
    <xf numFmtId="0" fontId="17" fillId="15" borderId="9" xfId="0" applyFont="1" applyFill="1" applyBorder="1" applyAlignment="1">
      <alignment horizontal="center" vertical="center" wrapText="1"/>
    </xf>
    <xf numFmtId="0" fontId="20" fillId="7" borderId="8" xfId="0" applyFont="1" applyFill="1" applyBorder="1" applyAlignment="1">
      <alignment horizontal="left" vertical="center"/>
    </xf>
    <xf numFmtId="0" fontId="17" fillId="7" borderId="9" xfId="0" applyFont="1" applyFill="1" applyBorder="1" applyAlignment="1">
      <alignment horizontal="center" vertical="center"/>
    </xf>
    <xf numFmtId="0" fontId="20" fillId="15" borderId="10" xfId="0" applyFont="1" applyFill="1" applyBorder="1" applyAlignment="1">
      <alignment horizontal="left" vertical="center" wrapText="1"/>
    </xf>
    <xf numFmtId="0" fontId="17" fillId="15" borderId="11" xfId="0" applyFont="1" applyFill="1" applyBorder="1" applyAlignment="1">
      <alignment horizontal="center" vertical="center" wrapText="1"/>
    </xf>
    <xf numFmtId="0" fontId="17" fillId="7" borderId="10" xfId="0" applyFont="1" applyFill="1" applyBorder="1" applyAlignment="1">
      <alignment horizontal="left" vertical="center" wrapText="1"/>
    </xf>
    <xf numFmtId="0" fontId="17" fillId="7" borderId="11" xfId="0" applyFont="1" applyFill="1" applyBorder="1" applyAlignment="1">
      <alignment horizontal="center" vertical="center"/>
    </xf>
    <xf numFmtId="0" fontId="20" fillId="7" borderId="10" xfId="0" applyFont="1" applyFill="1" applyBorder="1" applyAlignment="1">
      <alignment horizontal="left" vertical="center"/>
    </xf>
    <xf numFmtId="0" fontId="20" fillId="7" borderId="10" xfId="0" applyFont="1" applyFill="1" applyBorder="1" applyAlignment="1">
      <alignment horizontal="left" vertical="center" wrapText="1"/>
    </xf>
    <xf numFmtId="0" fontId="20" fillId="0" borderId="0" xfId="0" applyFont="1" applyAlignment="1">
      <alignment horizontal="left" vertical="center"/>
    </xf>
    <xf numFmtId="0" fontId="20" fillId="6" borderId="10" xfId="0" applyFont="1" applyFill="1" applyBorder="1" applyAlignment="1">
      <alignment horizontal="left" vertical="center" wrapText="1"/>
    </xf>
    <xf numFmtId="0" fontId="17" fillId="6" borderId="11" xfId="0" applyFont="1" applyFill="1" applyBorder="1" applyAlignment="1">
      <alignment horizontal="center" vertical="center"/>
    </xf>
    <xf numFmtId="0" fontId="20" fillId="9" borderId="10" xfId="0" applyFont="1" applyFill="1" applyBorder="1" applyAlignment="1">
      <alignment horizontal="left" vertical="center"/>
    </xf>
    <xf numFmtId="0" fontId="17" fillId="9" borderId="11" xfId="0" applyFont="1" applyFill="1" applyBorder="1" applyAlignment="1">
      <alignment horizontal="center" vertical="center"/>
    </xf>
    <xf numFmtId="0" fontId="20" fillId="9" borderId="10" xfId="0" applyFont="1" applyFill="1" applyBorder="1" applyAlignment="1">
      <alignment horizontal="left" vertical="center" wrapText="1"/>
    </xf>
    <xf numFmtId="0" fontId="20" fillId="9" borderId="12" xfId="0" applyFont="1" applyFill="1" applyBorder="1" applyAlignment="1">
      <alignment horizontal="left" vertical="center" wrapText="1"/>
    </xf>
    <xf numFmtId="0" fontId="17" fillId="9" borderId="13" xfId="0" applyFont="1" applyFill="1" applyBorder="1" applyAlignment="1">
      <alignment horizontal="center" vertical="center"/>
    </xf>
    <xf numFmtId="0" fontId="20" fillId="0" borderId="0" xfId="0" applyFont="1"/>
    <xf numFmtId="0" fontId="2" fillId="0" borderId="0" xfId="0" applyFont="1" applyAlignment="1">
      <alignment vertical="center"/>
    </xf>
    <xf numFmtId="0" fontId="11" fillId="12" borderId="7" xfId="0" applyFont="1" applyFill="1" applyBorder="1" applyAlignment="1">
      <alignment horizontal="center" vertical="center"/>
    </xf>
    <xf numFmtId="0" fontId="21" fillId="0" borderId="0" xfId="0" applyFont="1" applyAlignment="1">
      <alignment wrapText="1"/>
    </xf>
    <xf numFmtId="0" fontId="21" fillId="0" borderId="0" xfId="0" applyFont="1"/>
    <xf numFmtId="0" fontId="21" fillId="0" borderId="0" xfId="0" applyFont="1" applyAlignment="1">
      <alignment horizontal="left" wrapText="1"/>
    </xf>
    <xf numFmtId="0" fontId="21" fillId="6" borderId="0" xfId="0" applyFont="1" applyFill="1" applyAlignment="1">
      <alignment wrapText="1"/>
    </xf>
    <xf numFmtId="0" fontId="23" fillId="0" borderId="0" xfId="0" applyFont="1" applyAlignment="1">
      <alignment horizontal="center" vertical="center" textRotation="90"/>
    </xf>
    <xf numFmtId="0" fontId="21" fillId="0" borderId="0" xfId="0" applyFont="1" applyAlignment="1">
      <alignment horizontal="center"/>
    </xf>
    <xf numFmtId="0" fontId="21" fillId="9" borderId="0" xfId="0" applyFont="1" applyFill="1" applyAlignment="1">
      <alignment wrapText="1"/>
    </xf>
    <xf numFmtId="0" fontId="21" fillId="0" borderId="0" xfId="0" applyFont="1" applyAlignment="1">
      <alignment vertical="top" wrapText="1"/>
    </xf>
    <xf numFmtId="0" fontId="21" fillId="7" borderId="7" xfId="0" applyFont="1" applyFill="1" applyBorder="1" applyAlignment="1">
      <alignment horizontal="center"/>
    </xf>
    <xf numFmtId="0" fontId="21" fillId="0" borderId="7" xfId="0" applyFont="1" applyBorder="1" applyAlignment="1">
      <alignment horizontal="center"/>
    </xf>
    <xf numFmtId="0" fontId="7" fillId="0" borderId="0" xfId="0" applyFont="1" applyAlignment="1">
      <alignment horizontal="center" vertical="center"/>
    </xf>
    <xf numFmtId="0" fontId="17" fillId="15" borderId="6" xfId="0" applyFont="1" applyFill="1" applyBorder="1" applyAlignment="1">
      <alignment horizontal="center" vertical="center"/>
    </xf>
    <xf numFmtId="0" fontId="17" fillId="15" borderId="4" xfId="0" applyFont="1" applyFill="1" applyBorder="1" applyAlignment="1">
      <alignment horizontal="center" vertical="center"/>
    </xf>
    <xf numFmtId="0" fontId="23" fillId="3" borderId="20" xfId="0" applyFont="1" applyFill="1" applyBorder="1" applyAlignment="1">
      <alignment vertical="center" wrapText="1"/>
    </xf>
    <xf numFmtId="0" fontId="3" fillId="2" borderId="0" xfId="0" applyFont="1" applyFill="1" applyAlignment="1">
      <alignment horizontal="center"/>
    </xf>
    <xf numFmtId="0" fontId="23" fillId="3" borderId="18" xfId="0" applyFont="1" applyFill="1" applyBorder="1" applyAlignment="1">
      <alignment horizontal="center" vertical="center" wrapText="1"/>
    </xf>
    <xf numFmtId="0" fontId="0" fillId="3" borderId="24" xfId="0" applyFill="1" applyBorder="1"/>
    <xf numFmtId="0" fontId="0" fillId="3" borderId="21" xfId="0" applyFill="1" applyBorder="1"/>
    <xf numFmtId="0" fontId="0" fillId="3" borderId="22" xfId="0" applyFill="1" applyBorder="1"/>
    <xf numFmtId="0" fontId="0" fillId="3" borderId="23" xfId="0" applyFill="1" applyBorder="1"/>
    <xf numFmtId="0" fontId="0" fillId="3" borderId="25" xfId="0" applyFill="1" applyBorder="1"/>
    <xf numFmtId="0" fontId="0" fillId="3" borderId="26" xfId="0" applyFill="1" applyBorder="1"/>
    <xf numFmtId="0" fontId="0" fillId="3" borderId="27" xfId="0" applyFill="1" applyBorder="1"/>
    <xf numFmtId="0" fontId="0" fillId="3" borderId="28" xfId="0" applyFill="1" applyBorder="1"/>
    <xf numFmtId="0" fontId="21" fillId="0" borderId="35" xfId="0" applyFont="1" applyBorder="1" applyAlignment="1">
      <alignment horizontal="center"/>
    </xf>
    <xf numFmtId="0" fontId="21" fillId="7" borderId="0" xfId="0" applyFont="1" applyFill="1" applyAlignment="1">
      <alignment horizontal="left" wrapText="1"/>
    </xf>
    <xf numFmtId="0" fontId="22" fillId="17" borderId="0" xfId="0" applyFont="1" applyFill="1" applyAlignment="1">
      <alignment horizontal="left" wrapText="1"/>
    </xf>
    <xf numFmtId="0" fontId="22" fillId="10" borderId="0" xfId="0" applyFont="1" applyFill="1" applyAlignment="1">
      <alignment horizontal="left" vertical="center"/>
    </xf>
    <xf numFmtId="9" fontId="22" fillId="0" borderId="37" xfId="2" applyFont="1" applyBorder="1" applyAlignment="1">
      <alignment horizontal="center" vertical="center"/>
    </xf>
    <xf numFmtId="9" fontId="21" fillId="0" borderId="41" xfId="2" applyFont="1" applyBorder="1" applyAlignment="1">
      <alignment horizontal="center" vertical="center"/>
    </xf>
    <xf numFmtId="9" fontId="25" fillId="20" borderId="41" xfId="2" applyFont="1" applyFill="1" applyBorder="1" applyAlignment="1">
      <alignment horizontal="center" vertical="center"/>
    </xf>
    <xf numFmtId="0" fontId="21" fillId="0" borderId="0" xfId="0" applyFont="1" applyAlignment="1">
      <alignment vertical="center"/>
    </xf>
    <xf numFmtId="0" fontId="22" fillId="10" borderId="0" xfId="0" applyFont="1" applyFill="1" applyAlignment="1">
      <alignment horizontal="left" vertical="center" wrapText="1"/>
    </xf>
    <xf numFmtId="0" fontId="0" fillId="0" borderId="0" xfId="0" applyAlignment="1">
      <alignment vertical="center"/>
    </xf>
    <xf numFmtId="0" fontId="21" fillId="0" borderId="7" xfId="0" applyFont="1" applyBorder="1" applyAlignment="1">
      <alignment horizontal="center" vertical="center"/>
    </xf>
    <xf numFmtId="0" fontId="21" fillId="7" borderId="35" xfId="0" applyFont="1" applyFill="1" applyBorder="1" applyAlignment="1">
      <alignment horizontal="center"/>
    </xf>
    <xf numFmtId="0" fontId="21" fillId="0" borderId="0" xfId="0" applyFont="1" applyAlignment="1">
      <alignment horizontal="left" vertical="top" wrapText="1"/>
    </xf>
    <xf numFmtId="0" fontId="21" fillId="0" borderId="0" xfId="0" applyFont="1" applyAlignment="1">
      <alignment horizontal="left" vertical="center" wrapText="1"/>
    </xf>
    <xf numFmtId="0" fontId="21" fillId="7" borderId="42" xfId="0" applyFont="1" applyFill="1" applyBorder="1" applyAlignment="1">
      <alignment horizontal="center"/>
    </xf>
    <xf numFmtId="9" fontId="21" fillId="0" borderId="0" xfId="2" applyFont="1" applyBorder="1" applyAlignment="1">
      <alignment horizontal="center" vertical="center"/>
    </xf>
    <xf numFmtId="0" fontId="21" fillId="21" borderId="0" xfId="0" applyFont="1" applyFill="1" applyAlignment="1">
      <alignment horizontal="left" wrapText="1"/>
    </xf>
    <xf numFmtId="0" fontId="21" fillId="10" borderId="17" xfId="0" applyFont="1" applyFill="1" applyBorder="1" applyAlignment="1">
      <alignment horizontal="center" vertical="center"/>
    </xf>
    <xf numFmtId="0" fontId="21" fillId="10" borderId="34" xfId="0" applyFont="1" applyFill="1" applyBorder="1" applyAlignment="1">
      <alignment horizontal="center" vertical="center"/>
    </xf>
    <xf numFmtId="9" fontId="21" fillId="0" borderId="42" xfId="2" applyFont="1" applyFill="1" applyBorder="1" applyAlignment="1">
      <alignment horizontal="center" vertical="center"/>
    </xf>
    <xf numFmtId="9" fontId="21" fillId="0" borderId="42" xfId="2" applyFont="1" applyBorder="1" applyAlignment="1">
      <alignment horizontal="center" vertical="center"/>
    </xf>
    <xf numFmtId="0" fontId="21" fillId="7" borderId="34" xfId="0" applyFont="1" applyFill="1" applyBorder="1" applyAlignment="1">
      <alignment horizontal="center"/>
    </xf>
    <xf numFmtId="9" fontId="22" fillId="0" borderId="41" xfId="2" applyFont="1" applyBorder="1" applyAlignment="1">
      <alignment horizontal="center" vertical="center"/>
    </xf>
    <xf numFmtId="0" fontId="0" fillId="0" borderId="41" xfId="0" applyBorder="1"/>
    <xf numFmtId="9" fontId="22" fillId="0" borderId="43" xfId="2" applyFont="1" applyBorder="1" applyAlignment="1">
      <alignment horizontal="center" vertical="center"/>
    </xf>
    <xf numFmtId="9" fontId="25" fillId="20" borderId="42" xfId="2" applyFont="1" applyFill="1" applyBorder="1" applyAlignment="1">
      <alignment horizontal="center" vertical="center"/>
    </xf>
    <xf numFmtId="0" fontId="21" fillId="7" borderId="36" xfId="0" applyFont="1" applyFill="1" applyBorder="1" applyAlignment="1">
      <alignment horizontal="center" vertical="center"/>
    </xf>
    <xf numFmtId="0" fontId="21" fillId="7" borderId="33" xfId="0" applyFont="1" applyFill="1" applyBorder="1" applyAlignment="1">
      <alignment horizontal="center" vertical="center"/>
    </xf>
    <xf numFmtId="9" fontId="22" fillId="0" borderId="44" xfId="2" applyFont="1" applyBorder="1" applyAlignment="1">
      <alignment horizontal="center" vertical="center"/>
    </xf>
    <xf numFmtId="0" fontId="21" fillId="0" borderId="41" xfId="0" applyFont="1" applyBorder="1" applyAlignment="1">
      <alignment horizontal="center" vertical="center"/>
    </xf>
    <xf numFmtId="0" fontId="0" fillId="0" borderId="41" xfId="0" applyBorder="1" applyAlignment="1">
      <alignment vertical="center"/>
    </xf>
    <xf numFmtId="0" fontId="21" fillId="17" borderId="17" xfId="0" applyFont="1" applyFill="1" applyBorder="1" applyAlignment="1">
      <alignment horizontal="center" vertical="center"/>
    </xf>
    <xf numFmtId="0" fontId="21" fillId="6" borderId="32" xfId="0" applyFont="1" applyFill="1" applyBorder="1" applyAlignment="1">
      <alignment horizontal="center" vertical="center"/>
    </xf>
    <xf numFmtId="0" fontId="21" fillId="6" borderId="41" xfId="0" applyFont="1" applyFill="1" applyBorder="1" applyAlignment="1">
      <alignment horizontal="center" vertical="center"/>
    </xf>
    <xf numFmtId="0" fontId="21" fillId="0" borderId="0" xfId="0" applyFont="1" applyAlignment="1">
      <alignment vertical="center" wrapText="1"/>
    </xf>
    <xf numFmtId="0" fontId="22" fillId="17" borderId="0" xfId="0" applyFont="1" applyFill="1" applyAlignment="1">
      <alignment horizontal="left" vertical="center" wrapText="1"/>
    </xf>
    <xf numFmtId="0" fontId="21" fillId="0" borderId="0" xfId="0" applyFont="1" applyAlignment="1">
      <alignment horizontal="center" vertical="center"/>
    </xf>
    <xf numFmtId="0" fontId="21" fillId="6" borderId="45" xfId="0" applyFont="1" applyFill="1" applyBorder="1" applyAlignment="1">
      <alignment horizontal="center" vertical="center"/>
    </xf>
    <xf numFmtId="9" fontId="22" fillId="0" borderId="45" xfId="2" applyFont="1" applyBorder="1" applyAlignment="1">
      <alignment horizontal="center" vertical="center"/>
    </xf>
    <xf numFmtId="0" fontId="22" fillId="19" borderId="0" xfId="0" applyFont="1" applyFill="1" applyAlignment="1">
      <alignment horizontal="left" vertical="center" wrapText="1"/>
    </xf>
    <xf numFmtId="0" fontId="21" fillId="19" borderId="17" xfId="0" applyFont="1" applyFill="1" applyBorder="1" applyAlignment="1">
      <alignment horizontal="center" vertical="center"/>
    </xf>
    <xf numFmtId="0" fontId="21" fillId="9" borderId="32" xfId="0" applyFont="1" applyFill="1" applyBorder="1" applyAlignment="1">
      <alignment horizontal="center" vertical="center"/>
    </xf>
    <xf numFmtId="0" fontId="21" fillId="9" borderId="45" xfId="0" applyFont="1" applyFill="1" applyBorder="1" applyAlignment="1">
      <alignment horizontal="center" vertical="center"/>
    </xf>
    <xf numFmtId="0" fontId="21" fillId="0" borderId="41" xfId="0" applyFont="1" applyBorder="1" applyAlignment="1">
      <alignment horizontal="left" vertical="center"/>
    </xf>
    <xf numFmtId="0" fontId="21" fillId="0" borderId="41" xfId="0" applyFont="1" applyBorder="1" applyAlignment="1">
      <alignment horizontal="left" vertical="center" wrapText="1"/>
    </xf>
    <xf numFmtId="9" fontId="21" fillId="0" borderId="0" xfId="2" applyFont="1" applyFill="1" applyBorder="1" applyAlignment="1">
      <alignment horizontal="center" vertical="center"/>
    </xf>
    <xf numFmtId="9" fontId="22" fillId="0" borderId="42" xfId="2" applyFont="1" applyBorder="1" applyAlignment="1">
      <alignment horizontal="center" vertical="center"/>
    </xf>
    <xf numFmtId="0" fontId="20" fillId="15" borderId="12" xfId="0" applyFont="1" applyFill="1" applyBorder="1" applyAlignment="1">
      <alignment horizontal="left" vertical="center" wrapText="1"/>
    </xf>
    <xf numFmtId="0" fontId="17" fillId="15"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0" fontId="9" fillId="0" borderId="0" xfId="0" applyFont="1" applyAlignment="1">
      <alignment horizontal="center"/>
    </xf>
    <xf numFmtId="0" fontId="11" fillId="4" borderId="7" xfId="0" applyFont="1" applyFill="1" applyBorder="1" applyAlignment="1">
      <alignment horizontal="center" vertical="center" textRotation="90" wrapText="1"/>
    </xf>
    <xf numFmtId="0" fontId="11" fillId="5" borderId="7" xfId="0" applyFont="1" applyFill="1" applyBorder="1" applyAlignment="1">
      <alignment horizontal="center" vertical="center" textRotation="90" wrapText="1"/>
    </xf>
    <xf numFmtId="0" fontId="12" fillId="14" borderId="15" xfId="0" applyFont="1" applyFill="1" applyBorder="1" applyAlignment="1">
      <alignment horizontal="center" vertical="center" textRotation="90" wrapText="1"/>
    </xf>
    <xf numFmtId="0" fontId="12" fillId="14" borderId="3" xfId="0" applyFont="1" applyFill="1" applyBorder="1" applyAlignment="1">
      <alignment horizontal="center" vertical="center" textRotation="90" wrapText="1"/>
    </xf>
    <xf numFmtId="0" fontId="7" fillId="0" borderId="0" xfId="0" applyFont="1" applyAlignment="1">
      <alignment horizontal="center" vertical="center"/>
    </xf>
    <xf numFmtId="9" fontId="18" fillId="0" borderId="0" xfId="0" applyNumberFormat="1" applyFont="1" applyAlignment="1">
      <alignment horizontal="center" vertical="center"/>
    </xf>
    <xf numFmtId="0" fontId="18" fillId="0" borderId="0" xfId="0" applyFont="1" applyAlignment="1">
      <alignment horizontal="center" vertical="center"/>
    </xf>
    <xf numFmtId="0" fontId="17" fillId="7" borderId="6" xfId="0" applyFont="1" applyFill="1" applyBorder="1" applyAlignment="1">
      <alignment horizontal="center" vertical="center"/>
    </xf>
    <xf numFmtId="0" fontId="17" fillId="7" borderId="4" xfId="0" applyFont="1" applyFill="1" applyBorder="1" applyAlignment="1">
      <alignment horizontal="center" vertical="center"/>
    </xf>
    <xf numFmtId="0" fontId="23" fillId="4" borderId="30" xfId="0" applyFont="1" applyFill="1" applyBorder="1" applyAlignment="1">
      <alignment horizontal="center" vertical="center"/>
    </xf>
    <xf numFmtId="0" fontId="23" fillId="4" borderId="31" xfId="0" applyFont="1" applyFill="1" applyBorder="1" applyAlignment="1">
      <alignment horizontal="center" vertical="center"/>
    </xf>
    <xf numFmtId="0" fontId="23" fillId="4" borderId="20" xfId="0" applyFont="1" applyFill="1" applyBorder="1" applyAlignment="1">
      <alignment horizontal="center" vertical="center"/>
    </xf>
    <xf numFmtId="0" fontId="22" fillId="7" borderId="30" xfId="0" applyFont="1" applyFill="1" applyBorder="1" applyAlignment="1">
      <alignment horizontal="center" vertical="center"/>
    </xf>
    <xf numFmtId="0" fontId="22" fillId="7" borderId="31" xfId="0" applyFont="1" applyFill="1" applyBorder="1" applyAlignment="1">
      <alignment horizontal="center" vertical="center"/>
    </xf>
    <xf numFmtId="0" fontId="22" fillId="7" borderId="20" xfId="0" applyFont="1" applyFill="1" applyBorder="1" applyAlignment="1">
      <alignment horizontal="center" vertical="center"/>
    </xf>
    <xf numFmtId="0" fontId="24" fillId="14" borderId="0" xfId="0" applyFont="1" applyFill="1" applyAlignment="1">
      <alignment horizontal="center" vertical="center" textRotation="90"/>
    </xf>
    <xf numFmtId="0" fontId="23" fillId="3" borderId="29" xfId="0" applyFont="1" applyFill="1" applyBorder="1" applyAlignment="1">
      <alignment horizontal="center" vertical="center"/>
    </xf>
    <xf numFmtId="0" fontId="23" fillId="3" borderId="19" xfId="0" applyFont="1" applyFill="1" applyBorder="1" applyAlignment="1">
      <alignment horizontal="center" vertical="center"/>
    </xf>
    <xf numFmtId="0" fontId="23" fillId="18" borderId="0" xfId="0" applyFont="1" applyFill="1" applyAlignment="1">
      <alignment horizontal="center" vertical="center" textRotation="90"/>
    </xf>
    <xf numFmtId="0" fontId="23" fillId="4" borderId="16" xfId="0" applyFont="1" applyFill="1" applyBorder="1" applyAlignment="1">
      <alignment horizontal="center" vertical="center" textRotation="90" wrapText="1"/>
    </xf>
    <xf numFmtId="0" fontId="23" fillId="4" borderId="0" xfId="0" applyFont="1" applyFill="1" applyAlignment="1">
      <alignment horizontal="center" vertical="center" textRotation="90" wrapText="1"/>
    </xf>
    <xf numFmtId="0" fontId="22" fillId="14" borderId="0" xfId="0" applyFont="1" applyFill="1" applyAlignment="1">
      <alignment horizontal="center" vertical="center" textRotation="90"/>
    </xf>
    <xf numFmtId="9" fontId="26" fillId="0" borderId="38" xfId="0" applyNumberFormat="1" applyFont="1" applyBorder="1" applyAlignment="1">
      <alignment horizontal="center" vertical="center"/>
    </xf>
    <xf numFmtId="9" fontId="26" fillId="0" borderId="39" xfId="0" applyNumberFormat="1" applyFont="1" applyBorder="1" applyAlignment="1">
      <alignment horizontal="center" vertical="center"/>
    </xf>
    <xf numFmtId="9" fontId="26" fillId="0" borderId="40" xfId="0" applyNumberFormat="1" applyFont="1" applyBorder="1" applyAlignment="1">
      <alignment horizontal="center" vertical="center"/>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22" fillId="10" borderId="0" xfId="0" applyFont="1" applyFill="1" applyAlignment="1">
      <alignment horizontal="center" vertical="center"/>
    </xf>
    <xf numFmtId="0" fontId="22" fillId="17" borderId="0" xfId="0" applyFont="1" applyFill="1" applyAlignment="1">
      <alignment horizontal="center" vertical="center" wrapText="1"/>
    </xf>
    <xf numFmtId="0" fontId="22" fillId="19" borderId="0" xfId="0" applyFont="1" applyFill="1" applyAlignment="1">
      <alignment horizontal="center" vertical="center" wrapText="1"/>
    </xf>
  </cellXfs>
  <cellStyles count="3">
    <cellStyle name="Hipervínculo" xfId="1" builtinId="8"/>
    <cellStyle name="Normal" xfId="0" builtinId="0"/>
    <cellStyle name="Porcentaje" xfId="2" builtinId="5"/>
  </cellStyles>
  <dxfs count="2">
    <dxf>
      <font>
        <color theme="2" tint="-0.2499465926084170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Summ!$C$2</c:f>
              <c:strCache>
                <c:ptCount val="1"/>
              </c:strCache>
            </c:strRef>
          </c:tx>
          <c:spPr>
            <a:solidFill>
              <a:schemeClr val="accent6">
                <a:lumMod val="75000"/>
              </a:schemeClr>
            </a:solidFill>
            <a:ln>
              <a:noFill/>
            </a:ln>
            <a:effectLst/>
          </c:spPr>
          <c:invertIfNegative val="0"/>
          <c:cat>
            <c:strRef>
              <c:f>Summ!$B$3:$B$6</c:f>
              <c:strCache>
                <c:ptCount val="4"/>
                <c:pt idx="0">
                  <c:v>Energía (GRI 302)</c:v>
                </c:pt>
                <c:pt idx="1">
                  <c:v>Consumo de agua y Vertimientos (GRI 303)</c:v>
                </c:pt>
                <c:pt idx="2">
                  <c:v>Emisiones (GRI 305)</c:v>
                </c:pt>
                <c:pt idx="3">
                  <c:v>Revisar Biodiversidad si Aplica</c:v>
                </c:pt>
              </c:strCache>
            </c:strRef>
          </c:cat>
          <c:val>
            <c:numRef>
              <c:f>Summ!$C$3:$C$6</c:f>
              <c:numCache>
                <c:formatCode>0%</c:formatCode>
                <c:ptCount val="4"/>
                <c:pt idx="0">
                  <c:v>0</c:v>
                </c:pt>
                <c:pt idx="1">
                  <c:v>0</c:v>
                </c:pt>
                <c:pt idx="2">
                  <c:v>0</c:v>
                </c:pt>
              </c:numCache>
            </c:numRef>
          </c:val>
          <c:extLst>
            <c:ext xmlns:c16="http://schemas.microsoft.com/office/drawing/2014/chart" uri="{C3380CC4-5D6E-409C-BE32-E72D297353CC}">
              <c16:uniqueId val="{00000000-8F8D-46D8-AD43-1203AD19D329}"/>
            </c:ext>
          </c:extLst>
        </c:ser>
        <c:dLbls>
          <c:showLegendKey val="0"/>
          <c:showVal val="0"/>
          <c:showCatName val="0"/>
          <c:showSerName val="0"/>
          <c:showPercent val="0"/>
          <c:showBubbleSize val="0"/>
        </c:dLbls>
        <c:gapWidth val="182"/>
        <c:axId val="912611056"/>
        <c:axId val="912613456"/>
      </c:barChart>
      <c:catAx>
        <c:axId val="91261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912613456"/>
        <c:crosses val="autoZero"/>
        <c:auto val="1"/>
        <c:lblAlgn val="ctr"/>
        <c:lblOffset val="100"/>
        <c:noMultiLvlLbl val="0"/>
      </c:catAx>
      <c:valAx>
        <c:axId val="9126134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912611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Summ!$H$2</c:f>
              <c:strCache>
                <c:ptCount val="1"/>
              </c:strCache>
            </c:strRef>
          </c:tx>
          <c:spPr>
            <a:solidFill>
              <a:schemeClr val="accent1"/>
            </a:solidFill>
            <a:ln>
              <a:noFill/>
            </a:ln>
            <a:effectLst/>
          </c:spPr>
          <c:invertIfNegative val="0"/>
          <c:cat>
            <c:strRef>
              <c:f>Summ!$G$3:$G$5</c:f>
              <c:strCache>
                <c:ptCount val="3"/>
                <c:pt idx="0">
                  <c:v>Relaciones Trabajado-Empresa (GRI 402)</c:v>
                </c:pt>
                <c:pt idx="1">
                  <c:v>Diversidad e igualdad de oportunidades (GRI 405)</c:v>
                </c:pt>
                <c:pt idx="2">
                  <c:v>Prácticas en Materia de Seguridad  (GRI 410)</c:v>
                </c:pt>
              </c:strCache>
            </c:strRef>
          </c:cat>
          <c:val>
            <c:numRef>
              <c:f>Summ!$H$3:$H$5</c:f>
              <c:numCache>
                <c:formatCode>0%</c:formatCode>
                <c:ptCount val="3"/>
                <c:pt idx="0">
                  <c:v>0</c:v>
                </c:pt>
                <c:pt idx="1">
                  <c:v>0</c:v>
                </c:pt>
                <c:pt idx="2">
                  <c:v>0</c:v>
                </c:pt>
              </c:numCache>
            </c:numRef>
          </c:val>
          <c:extLst>
            <c:ext xmlns:c16="http://schemas.microsoft.com/office/drawing/2014/chart" uri="{C3380CC4-5D6E-409C-BE32-E72D297353CC}">
              <c16:uniqueId val="{00000000-75B5-4082-9EDD-98C30193A24A}"/>
            </c:ext>
          </c:extLst>
        </c:ser>
        <c:dLbls>
          <c:showLegendKey val="0"/>
          <c:showVal val="0"/>
          <c:showCatName val="0"/>
          <c:showSerName val="0"/>
          <c:showPercent val="0"/>
          <c:showBubbleSize val="0"/>
        </c:dLbls>
        <c:gapWidth val="182"/>
        <c:axId val="1248584064"/>
        <c:axId val="1248584544"/>
      </c:barChart>
      <c:catAx>
        <c:axId val="12485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248584544"/>
        <c:crosses val="autoZero"/>
        <c:auto val="1"/>
        <c:lblAlgn val="ctr"/>
        <c:lblOffset val="100"/>
        <c:noMultiLvlLbl val="0"/>
      </c:catAx>
      <c:valAx>
        <c:axId val="12485845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48584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Summ!$L$2</c:f>
              <c:strCache>
                <c:ptCount val="1"/>
              </c:strCache>
            </c:strRef>
          </c:tx>
          <c:spPr>
            <a:solidFill>
              <a:schemeClr val="accent2">
                <a:lumMod val="60000"/>
                <a:lumOff val="40000"/>
              </a:schemeClr>
            </a:solidFill>
            <a:ln>
              <a:noFill/>
            </a:ln>
            <a:effectLst/>
          </c:spPr>
          <c:invertIfNegative val="0"/>
          <c:cat>
            <c:strRef>
              <c:f>Summ!$K$3:$K$6</c:f>
              <c:strCache>
                <c:ptCount val="4"/>
                <c:pt idx="0">
                  <c:v>Anticorrupción (GRI 205)</c:v>
                </c:pt>
                <c:pt idx="1">
                  <c:v>Estructura de gobernanza y composición: Bajo el estándar de contenidos generales Contenido GRI 2-9</c:v>
                </c:pt>
                <c:pt idx="2">
                  <c:v>Delegación de la responsabilidad de gestión de los impactos: Bajo el estándar de contenidos generales GRI 2-13</c:v>
                </c:pt>
                <c:pt idx="3">
                  <c:v>Incorporación de los compromisos y políticas: Bajo el estandar del contenido GRI 2-24</c:v>
                </c:pt>
              </c:strCache>
            </c:strRef>
          </c:cat>
          <c:val>
            <c:numRef>
              <c:f>Summ!$L$3:$L$6</c:f>
              <c:numCache>
                <c:formatCode>0%</c:formatCode>
                <c:ptCount val="4"/>
                <c:pt idx="0">
                  <c:v>0</c:v>
                </c:pt>
                <c:pt idx="1">
                  <c:v>0</c:v>
                </c:pt>
                <c:pt idx="2">
                  <c:v>0</c:v>
                </c:pt>
                <c:pt idx="3">
                  <c:v>0</c:v>
                </c:pt>
              </c:numCache>
            </c:numRef>
          </c:val>
          <c:extLst>
            <c:ext xmlns:c16="http://schemas.microsoft.com/office/drawing/2014/chart" uri="{C3380CC4-5D6E-409C-BE32-E72D297353CC}">
              <c16:uniqueId val="{00000000-0F5B-4EA8-AD1B-F7D018BA7DC7}"/>
            </c:ext>
          </c:extLst>
        </c:ser>
        <c:dLbls>
          <c:showLegendKey val="0"/>
          <c:showVal val="0"/>
          <c:showCatName val="0"/>
          <c:showSerName val="0"/>
          <c:showPercent val="0"/>
          <c:showBubbleSize val="0"/>
        </c:dLbls>
        <c:gapWidth val="182"/>
        <c:axId val="1253505664"/>
        <c:axId val="1253505184"/>
      </c:barChart>
      <c:catAx>
        <c:axId val="1253505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253505184"/>
        <c:crosses val="autoZero"/>
        <c:auto val="1"/>
        <c:lblAlgn val="ctr"/>
        <c:lblOffset val="100"/>
        <c:noMultiLvlLbl val="0"/>
      </c:catAx>
      <c:valAx>
        <c:axId val="12535051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53505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31751</xdr:colOff>
      <xdr:row>4</xdr:row>
      <xdr:rowOff>254000</xdr:rowOff>
    </xdr:from>
    <xdr:to>
      <xdr:col>0</xdr:col>
      <xdr:colOff>5170811</xdr:colOff>
      <xdr:row>4</xdr:row>
      <xdr:rowOff>2362200</xdr:rowOff>
    </xdr:to>
    <xdr:pic>
      <xdr:nvPicPr>
        <xdr:cNvPr id="2" name="Imagen 1">
          <a:extLst>
            <a:ext uri="{FF2B5EF4-FFF2-40B4-BE49-F238E27FC236}">
              <a16:creationId xmlns:a16="http://schemas.microsoft.com/office/drawing/2014/main" id="{C95626D4-A6C4-16D0-8B17-D2DB476502FD}"/>
            </a:ext>
          </a:extLst>
        </xdr:cNvPr>
        <xdr:cNvPicPr>
          <a:picLocks noChangeAspect="1"/>
        </xdr:cNvPicPr>
      </xdr:nvPicPr>
      <xdr:blipFill>
        <a:blip xmlns:r="http://schemas.openxmlformats.org/officeDocument/2006/relationships" r:embed="rId1"/>
        <a:stretch>
          <a:fillRect/>
        </a:stretch>
      </xdr:blipFill>
      <xdr:spPr>
        <a:xfrm>
          <a:off x="31751" y="806450"/>
          <a:ext cx="5139060" cy="2108200"/>
        </a:xfrm>
        <a:prstGeom prst="rect">
          <a:avLst/>
        </a:prstGeom>
      </xdr:spPr>
    </xdr:pic>
    <xdr:clientData/>
  </xdr:twoCellAnchor>
  <xdr:twoCellAnchor editAs="oneCell">
    <xdr:from>
      <xdr:col>0</xdr:col>
      <xdr:colOff>76201</xdr:colOff>
      <xdr:row>6</xdr:row>
      <xdr:rowOff>425450</xdr:rowOff>
    </xdr:from>
    <xdr:to>
      <xdr:col>0</xdr:col>
      <xdr:colOff>5246949</xdr:colOff>
      <xdr:row>6</xdr:row>
      <xdr:rowOff>3664158</xdr:rowOff>
    </xdr:to>
    <xdr:pic>
      <xdr:nvPicPr>
        <xdr:cNvPr id="3" name="Imagen 2">
          <a:extLst>
            <a:ext uri="{FF2B5EF4-FFF2-40B4-BE49-F238E27FC236}">
              <a16:creationId xmlns:a16="http://schemas.microsoft.com/office/drawing/2014/main" id="{A0E3E24E-2520-A121-7CCC-B17D51313FDA}"/>
            </a:ext>
          </a:extLst>
        </xdr:cNvPr>
        <xdr:cNvPicPr>
          <a:picLocks noChangeAspect="1"/>
        </xdr:cNvPicPr>
      </xdr:nvPicPr>
      <xdr:blipFill>
        <a:blip xmlns:r="http://schemas.openxmlformats.org/officeDocument/2006/relationships" r:embed="rId2"/>
        <a:stretch>
          <a:fillRect/>
        </a:stretch>
      </xdr:blipFill>
      <xdr:spPr>
        <a:xfrm>
          <a:off x="76201" y="4064000"/>
          <a:ext cx="5170748" cy="3238708"/>
        </a:xfrm>
        <a:prstGeom prst="rect">
          <a:avLst/>
        </a:prstGeom>
      </xdr:spPr>
    </xdr:pic>
    <xdr:clientData/>
  </xdr:twoCellAnchor>
  <xdr:twoCellAnchor editAs="oneCell">
    <xdr:from>
      <xdr:col>0</xdr:col>
      <xdr:colOff>95251</xdr:colOff>
      <xdr:row>7</xdr:row>
      <xdr:rowOff>203200</xdr:rowOff>
    </xdr:from>
    <xdr:to>
      <xdr:col>1</xdr:col>
      <xdr:colOff>1284</xdr:colOff>
      <xdr:row>7</xdr:row>
      <xdr:rowOff>2756058</xdr:rowOff>
    </xdr:to>
    <xdr:pic>
      <xdr:nvPicPr>
        <xdr:cNvPr id="4" name="Imagen 3">
          <a:extLst>
            <a:ext uri="{FF2B5EF4-FFF2-40B4-BE49-F238E27FC236}">
              <a16:creationId xmlns:a16="http://schemas.microsoft.com/office/drawing/2014/main" id="{6AAF93CF-B38E-A0DC-5F99-AD1388064120}"/>
            </a:ext>
          </a:extLst>
        </xdr:cNvPr>
        <xdr:cNvPicPr>
          <a:picLocks noChangeAspect="1"/>
        </xdr:cNvPicPr>
      </xdr:nvPicPr>
      <xdr:blipFill>
        <a:blip xmlns:r="http://schemas.openxmlformats.org/officeDocument/2006/relationships" r:embed="rId3"/>
        <a:stretch>
          <a:fillRect/>
        </a:stretch>
      </xdr:blipFill>
      <xdr:spPr>
        <a:xfrm>
          <a:off x="95251" y="7264400"/>
          <a:ext cx="5459108" cy="2552858"/>
        </a:xfrm>
        <a:prstGeom prst="rect">
          <a:avLst/>
        </a:prstGeom>
      </xdr:spPr>
    </xdr:pic>
    <xdr:clientData/>
  </xdr:twoCellAnchor>
  <xdr:twoCellAnchor editAs="oneCell">
    <xdr:from>
      <xdr:col>0</xdr:col>
      <xdr:colOff>31750</xdr:colOff>
      <xdr:row>8</xdr:row>
      <xdr:rowOff>146188</xdr:rowOff>
    </xdr:from>
    <xdr:to>
      <xdr:col>0</xdr:col>
      <xdr:colOff>5359400</xdr:colOff>
      <xdr:row>8</xdr:row>
      <xdr:rowOff>1759051</xdr:rowOff>
    </xdr:to>
    <xdr:pic>
      <xdr:nvPicPr>
        <xdr:cNvPr id="5" name="Imagen 4">
          <a:extLst>
            <a:ext uri="{FF2B5EF4-FFF2-40B4-BE49-F238E27FC236}">
              <a16:creationId xmlns:a16="http://schemas.microsoft.com/office/drawing/2014/main" id="{618E5461-CBEA-A662-CF26-A39C1FF78F6E}"/>
            </a:ext>
          </a:extLst>
        </xdr:cNvPr>
        <xdr:cNvPicPr>
          <a:picLocks noChangeAspect="1"/>
        </xdr:cNvPicPr>
      </xdr:nvPicPr>
      <xdr:blipFill>
        <a:blip xmlns:r="http://schemas.openxmlformats.org/officeDocument/2006/relationships" r:embed="rId4"/>
        <a:stretch>
          <a:fillRect/>
        </a:stretch>
      </xdr:blipFill>
      <xdr:spPr>
        <a:xfrm>
          <a:off x="31750" y="10179188"/>
          <a:ext cx="5327650" cy="1612863"/>
        </a:xfrm>
        <a:prstGeom prst="rect">
          <a:avLst/>
        </a:prstGeom>
      </xdr:spPr>
    </xdr:pic>
    <xdr:clientData/>
  </xdr:twoCellAnchor>
  <xdr:twoCellAnchor editAs="oneCell">
    <xdr:from>
      <xdr:col>0</xdr:col>
      <xdr:colOff>171451</xdr:colOff>
      <xdr:row>12</xdr:row>
      <xdr:rowOff>114301</xdr:rowOff>
    </xdr:from>
    <xdr:to>
      <xdr:col>0</xdr:col>
      <xdr:colOff>5365751</xdr:colOff>
      <xdr:row>12</xdr:row>
      <xdr:rowOff>2138441</xdr:rowOff>
    </xdr:to>
    <xdr:pic>
      <xdr:nvPicPr>
        <xdr:cNvPr id="6" name="Imagen 5">
          <a:extLst>
            <a:ext uri="{FF2B5EF4-FFF2-40B4-BE49-F238E27FC236}">
              <a16:creationId xmlns:a16="http://schemas.microsoft.com/office/drawing/2014/main" id="{1B37F207-35F9-E90B-1BD1-047D0651A687}"/>
            </a:ext>
          </a:extLst>
        </xdr:cNvPr>
        <xdr:cNvPicPr>
          <a:picLocks noChangeAspect="1"/>
        </xdr:cNvPicPr>
      </xdr:nvPicPr>
      <xdr:blipFill>
        <a:blip xmlns:r="http://schemas.openxmlformats.org/officeDocument/2006/relationships" r:embed="rId5"/>
        <a:stretch>
          <a:fillRect/>
        </a:stretch>
      </xdr:blipFill>
      <xdr:spPr>
        <a:xfrm>
          <a:off x="171451" y="12630151"/>
          <a:ext cx="5194300" cy="2024140"/>
        </a:xfrm>
        <a:prstGeom prst="rect">
          <a:avLst/>
        </a:prstGeom>
      </xdr:spPr>
    </xdr:pic>
    <xdr:clientData/>
  </xdr:twoCellAnchor>
  <xdr:twoCellAnchor editAs="oneCell">
    <xdr:from>
      <xdr:col>0</xdr:col>
      <xdr:colOff>0</xdr:colOff>
      <xdr:row>10</xdr:row>
      <xdr:rowOff>241301</xdr:rowOff>
    </xdr:from>
    <xdr:to>
      <xdr:col>0</xdr:col>
      <xdr:colOff>5473700</xdr:colOff>
      <xdr:row>10</xdr:row>
      <xdr:rowOff>1185707</xdr:rowOff>
    </xdr:to>
    <xdr:pic>
      <xdr:nvPicPr>
        <xdr:cNvPr id="7" name="Imagen 6">
          <a:extLst>
            <a:ext uri="{FF2B5EF4-FFF2-40B4-BE49-F238E27FC236}">
              <a16:creationId xmlns:a16="http://schemas.microsoft.com/office/drawing/2014/main" id="{D10EC392-202A-A733-B741-A70C25006F55}"/>
            </a:ext>
          </a:extLst>
        </xdr:cNvPr>
        <xdr:cNvPicPr>
          <a:picLocks noChangeAspect="1"/>
        </xdr:cNvPicPr>
      </xdr:nvPicPr>
      <xdr:blipFill>
        <a:blip xmlns:r="http://schemas.openxmlformats.org/officeDocument/2006/relationships" r:embed="rId6"/>
        <a:stretch>
          <a:fillRect/>
        </a:stretch>
      </xdr:blipFill>
      <xdr:spPr>
        <a:xfrm>
          <a:off x="0" y="12801601"/>
          <a:ext cx="5492750" cy="944406"/>
        </a:xfrm>
        <a:prstGeom prst="rect">
          <a:avLst/>
        </a:prstGeom>
      </xdr:spPr>
    </xdr:pic>
    <xdr:clientData/>
  </xdr:twoCellAnchor>
  <xdr:twoCellAnchor editAs="oneCell">
    <xdr:from>
      <xdr:col>0</xdr:col>
      <xdr:colOff>260350</xdr:colOff>
      <xdr:row>14</xdr:row>
      <xdr:rowOff>100168</xdr:rowOff>
    </xdr:from>
    <xdr:to>
      <xdr:col>0</xdr:col>
      <xdr:colOff>4921250</xdr:colOff>
      <xdr:row>14</xdr:row>
      <xdr:rowOff>1352636</xdr:rowOff>
    </xdr:to>
    <xdr:pic>
      <xdr:nvPicPr>
        <xdr:cNvPr id="8" name="Imagen 7">
          <a:extLst>
            <a:ext uri="{FF2B5EF4-FFF2-40B4-BE49-F238E27FC236}">
              <a16:creationId xmlns:a16="http://schemas.microsoft.com/office/drawing/2014/main" id="{DAFAE1F4-70AA-BF70-82A2-A4A6FC8AAAE9}"/>
            </a:ext>
          </a:extLst>
        </xdr:cNvPr>
        <xdr:cNvPicPr>
          <a:picLocks noChangeAspect="1"/>
        </xdr:cNvPicPr>
      </xdr:nvPicPr>
      <xdr:blipFill>
        <a:blip xmlns:r="http://schemas.openxmlformats.org/officeDocument/2006/relationships" r:embed="rId7"/>
        <a:stretch>
          <a:fillRect/>
        </a:stretch>
      </xdr:blipFill>
      <xdr:spPr>
        <a:xfrm>
          <a:off x="260350" y="16781618"/>
          <a:ext cx="4660900" cy="12524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71718</xdr:colOff>
      <xdr:row>0</xdr:row>
      <xdr:rowOff>35859</xdr:rowOff>
    </xdr:from>
    <xdr:to>
      <xdr:col>0</xdr:col>
      <xdr:colOff>1289132</xdr:colOff>
      <xdr:row>2</xdr:row>
      <xdr:rowOff>61259</xdr:rowOff>
    </xdr:to>
    <xdr:pic>
      <xdr:nvPicPr>
        <xdr:cNvPr id="2" name="Imagen 1">
          <a:extLst>
            <a:ext uri="{FF2B5EF4-FFF2-40B4-BE49-F238E27FC236}">
              <a16:creationId xmlns:a16="http://schemas.microsoft.com/office/drawing/2014/main" id="{2D32E8BC-5CE5-41C5-9A5A-CB844E2DB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1718" y="35859"/>
          <a:ext cx="1217414" cy="494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216353</xdr:colOff>
      <xdr:row>6</xdr:row>
      <xdr:rowOff>151945</xdr:rowOff>
    </xdr:from>
    <xdr:to>
      <xdr:col>5</xdr:col>
      <xdr:colOff>395111</xdr:colOff>
      <xdr:row>24</xdr:row>
      <xdr:rowOff>90714</xdr:rowOff>
    </xdr:to>
    <xdr:graphicFrame macro="">
      <xdr:nvGraphicFramePr>
        <xdr:cNvPr id="3" name="Gráfico 2">
          <a:extLst>
            <a:ext uri="{FF2B5EF4-FFF2-40B4-BE49-F238E27FC236}">
              <a16:creationId xmlns:a16="http://schemas.microsoft.com/office/drawing/2014/main" id="{B3430755-B6B4-7DD4-2CC1-C5208A4ED1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13254</xdr:colOff>
      <xdr:row>7</xdr:row>
      <xdr:rowOff>34320</xdr:rowOff>
    </xdr:from>
    <xdr:to>
      <xdr:col>9</xdr:col>
      <xdr:colOff>436437</xdr:colOff>
      <xdr:row>25</xdr:row>
      <xdr:rowOff>10584</xdr:rowOff>
    </xdr:to>
    <xdr:graphicFrame macro="">
      <xdr:nvGraphicFramePr>
        <xdr:cNvPr id="4" name="Gráfico 3">
          <a:extLst>
            <a:ext uri="{FF2B5EF4-FFF2-40B4-BE49-F238E27FC236}">
              <a16:creationId xmlns:a16="http://schemas.microsoft.com/office/drawing/2014/main" id="{180339E7-69DB-9C20-D74F-CBE12CA12B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751418</xdr:colOff>
      <xdr:row>6</xdr:row>
      <xdr:rowOff>166510</xdr:rowOff>
    </xdr:from>
    <xdr:to>
      <xdr:col>14</xdr:col>
      <xdr:colOff>420309</xdr:colOff>
      <xdr:row>25</xdr:row>
      <xdr:rowOff>77612</xdr:rowOff>
    </xdr:to>
    <xdr:graphicFrame macro="">
      <xdr:nvGraphicFramePr>
        <xdr:cNvPr id="5" name="Gráfico 4">
          <a:extLst>
            <a:ext uri="{FF2B5EF4-FFF2-40B4-BE49-F238E27FC236}">
              <a16:creationId xmlns:a16="http://schemas.microsoft.com/office/drawing/2014/main" id="{74AE0451-C968-B150-856A-ACD5A085F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275671</xdr:colOff>
      <xdr:row>9</xdr:row>
      <xdr:rowOff>76605</xdr:rowOff>
    </xdr:from>
    <xdr:to>
      <xdr:col>4</xdr:col>
      <xdr:colOff>284742</xdr:colOff>
      <xdr:row>22</xdr:row>
      <xdr:rowOff>103818</xdr:rowOff>
    </xdr:to>
    <xdr:cxnSp macro="">
      <xdr:nvCxnSpPr>
        <xdr:cNvPr id="7" name="Conector recto 6">
          <a:extLst>
            <a:ext uri="{FF2B5EF4-FFF2-40B4-BE49-F238E27FC236}">
              <a16:creationId xmlns:a16="http://schemas.microsoft.com/office/drawing/2014/main" id="{D20AD327-64CA-2A0A-8E1D-7827904AF88F}"/>
            </a:ext>
          </a:extLst>
        </xdr:cNvPr>
        <xdr:cNvCxnSpPr/>
      </xdr:nvCxnSpPr>
      <xdr:spPr>
        <a:xfrm flipH="1" flipV="1">
          <a:off x="5210528" y="2398891"/>
          <a:ext cx="9071" cy="2385784"/>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0.89895</cdr:x>
      <cdr:y>0.1512</cdr:y>
    </cdr:from>
    <cdr:to>
      <cdr:x>0.90226</cdr:x>
      <cdr:y>0.8993</cdr:y>
    </cdr:to>
    <cdr:cxnSp macro="">
      <cdr:nvCxnSpPr>
        <cdr:cNvPr id="2" name="Conector recto 1">
          <a:extLst xmlns:a="http://schemas.openxmlformats.org/drawingml/2006/main">
            <a:ext uri="{FF2B5EF4-FFF2-40B4-BE49-F238E27FC236}">
              <a16:creationId xmlns:a16="http://schemas.microsoft.com/office/drawing/2014/main" id="{D20AD327-64CA-2A0A-8E1D-7827904AF88F}"/>
            </a:ext>
          </a:extLst>
        </cdr:cNvPr>
        <cdr:cNvCxnSpPr/>
      </cdr:nvCxnSpPr>
      <cdr:spPr>
        <a:xfrm xmlns:a="http://schemas.openxmlformats.org/drawingml/2006/main" flipH="1" flipV="1">
          <a:off x="4922611" y="476704"/>
          <a:ext cx="18142" cy="2358571"/>
        </a:xfrm>
        <a:prstGeom xmlns:a="http://schemas.openxmlformats.org/drawingml/2006/main" prst="line">
          <a:avLst/>
        </a:prstGeom>
        <a:ln xmlns:a="http://schemas.openxmlformats.org/drawingml/2006/main" w="5715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0.86618</cdr:x>
      <cdr:y>0.14446</cdr:y>
    </cdr:from>
    <cdr:to>
      <cdr:x>0.86749</cdr:x>
      <cdr:y>0.90561</cdr:y>
    </cdr:to>
    <cdr:cxnSp macro="">
      <cdr:nvCxnSpPr>
        <cdr:cNvPr id="2" name="Conector recto 1">
          <a:extLst xmlns:a="http://schemas.openxmlformats.org/drawingml/2006/main">
            <a:ext uri="{FF2B5EF4-FFF2-40B4-BE49-F238E27FC236}">
              <a16:creationId xmlns:a16="http://schemas.microsoft.com/office/drawing/2014/main" id="{D20AD327-64CA-2A0A-8E1D-7827904AF88F}"/>
            </a:ext>
          </a:extLst>
        </cdr:cNvPr>
        <cdr:cNvCxnSpPr/>
      </cdr:nvCxnSpPr>
      <cdr:spPr>
        <a:xfrm xmlns:a="http://schemas.openxmlformats.org/drawingml/2006/main" flipH="1" flipV="1">
          <a:off x="5692774" y="472017"/>
          <a:ext cx="8618" cy="2487085"/>
        </a:xfrm>
        <a:prstGeom xmlns:a="http://schemas.openxmlformats.org/drawingml/2006/main" prst="line">
          <a:avLst/>
        </a:prstGeom>
        <a:ln xmlns:a="http://schemas.openxmlformats.org/drawingml/2006/main" w="5715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o.org/publications/sofa/en/" TargetMode="External"/><Relationship Id="rId2" Type="http://schemas.openxmlformats.org/officeDocument/2006/relationships/hyperlink" Target="https://www.wtwco.com/en-us/insights/2024/05/global-food-beverage-and-agriculture-risk-report-2024?utm_source=chatgpt.com" TargetMode="External"/><Relationship Id="rId1" Type="http://schemas.openxmlformats.org/officeDocument/2006/relationships/hyperlink" Target="https://www.weforum.org/publications/global-risks-report-202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5465-F1B8-45E1-B7C8-CEE748F99848}">
  <dimension ref="A2:D33"/>
  <sheetViews>
    <sheetView showGridLines="0" zoomScaleNormal="100" workbookViewId="0">
      <selection activeCell="A13" sqref="A13:A17"/>
    </sheetView>
  </sheetViews>
  <sheetFormatPr defaultColWidth="11.42578125" defaultRowHeight="12.95"/>
  <cols>
    <col min="1" max="1" width="30.85546875" style="15" customWidth="1"/>
    <col min="2" max="2" width="44.5703125" style="15" customWidth="1"/>
    <col min="3" max="3" width="59.42578125" style="15" customWidth="1"/>
    <col min="4" max="4" width="52.140625" style="15" customWidth="1"/>
    <col min="5" max="16384" width="11.42578125" style="15"/>
  </cols>
  <sheetData>
    <row r="2" spans="1:4" ht="14.45">
      <c r="A2" s="14" t="s">
        <v>0</v>
      </c>
    </row>
    <row r="4" spans="1:4" ht="14.45">
      <c r="A4" s="123" t="s">
        <v>1</v>
      </c>
      <c r="B4" s="123"/>
      <c r="C4" s="123"/>
      <c r="D4" s="123"/>
    </row>
    <row r="6" spans="1:4" ht="32.450000000000003" customHeight="1">
      <c r="A6" s="48" t="s">
        <v>2</v>
      </c>
      <c r="B6" s="48" t="s">
        <v>3</v>
      </c>
      <c r="C6" s="48" t="s">
        <v>4</v>
      </c>
      <c r="D6" s="48" t="s">
        <v>5</v>
      </c>
    </row>
    <row r="7" spans="1:4" ht="26.1">
      <c r="A7" s="124" t="s">
        <v>6</v>
      </c>
      <c r="B7" s="16" t="s">
        <v>7</v>
      </c>
      <c r="C7" s="16" t="s">
        <v>8</v>
      </c>
      <c r="D7" s="16" t="s">
        <v>9</v>
      </c>
    </row>
    <row r="8" spans="1:4" ht="26.1">
      <c r="A8" s="124"/>
      <c r="B8" s="16" t="s">
        <v>10</v>
      </c>
      <c r="C8" s="16" t="s">
        <v>11</v>
      </c>
      <c r="D8" s="16" t="s">
        <v>12</v>
      </c>
    </row>
    <row r="9" spans="1:4" ht="26.1">
      <c r="A9" s="124"/>
      <c r="B9" s="16" t="s">
        <v>13</v>
      </c>
      <c r="C9" s="16" t="s">
        <v>14</v>
      </c>
      <c r="D9" s="16" t="s">
        <v>15</v>
      </c>
    </row>
    <row r="10" spans="1:4" ht="26.1">
      <c r="A10" s="124"/>
      <c r="B10" s="16" t="s">
        <v>16</v>
      </c>
      <c r="C10" s="16" t="s">
        <v>17</v>
      </c>
      <c r="D10" s="16" t="s">
        <v>18</v>
      </c>
    </row>
    <row r="11" spans="1:4" ht="26.1">
      <c r="A11" s="124"/>
      <c r="B11" s="16" t="s">
        <v>19</v>
      </c>
      <c r="C11" s="16" t="s">
        <v>20</v>
      </c>
      <c r="D11" s="16" t="s">
        <v>21</v>
      </c>
    </row>
    <row r="12" spans="1:4" ht="26.1">
      <c r="A12" s="124"/>
      <c r="B12" s="16" t="s">
        <v>22</v>
      </c>
      <c r="C12" s="16" t="s">
        <v>23</v>
      </c>
      <c r="D12" s="16" t="s">
        <v>24</v>
      </c>
    </row>
    <row r="13" spans="1:4" ht="26.1">
      <c r="A13" s="125" t="s">
        <v>25</v>
      </c>
      <c r="B13" s="17" t="s">
        <v>26</v>
      </c>
      <c r="C13" s="17" t="s">
        <v>27</v>
      </c>
      <c r="D13" s="17" t="s">
        <v>28</v>
      </c>
    </row>
    <row r="14" spans="1:4" ht="26.1">
      <c r="A14" s="125"/>
      <c r="B14" s="17" t="s">
        <v>29</v>
      </c>
      <c r="C14" s="17" t="s">
        <v>30</v>
      </c>
      <c r="D14" s="17" t="s">
        <v>31</v>
      </c>
    </row>
    <row r="15" spans="1:4" ht="26.1">
      <c r="A15" s="125"/>
      <c r="B15" s="17" t="s">
        <v>32</v>
      </c>
      <c r="C15" s="17" t="s">
        <v>33</v>
      </c>
      <c r="D15" s="17" t="s">
        <v>34</v>
      </c>
    </row>
    <row r="16" spans="1:4" ht="26.1">
      <c r="A16" s="125"/>
      <c r="B16" s="17" t="s">
        <v>35</v>
      </c>
      <c r="C16" s="17" t="s">
        <v>36</v>
      </c>
      <c r="D16" s="17" t="s">
        <v>37</v>
      </c>
    </row>
    <row r="17" spans="1:4" ht="26.1">
      <c r="A17" s="125"/>
      <c r="B17" s="17" t="s">
        <v>38</v>
      </c>
      <c r="C17" s="17" t="s">
        <v>39</v>
      </c>
      <c r="D17" s="17" t="s">
        <v>40</v>
      </c>
    </row>
    <row r="18" spans="1:4" ht="26.1">
      <c r="A18" s="126" t="s">
        <v>41</v>
      </c>
      <c r="B18" s="18" t="s">
        <v>42</v>
      </c>
      <c r="C18" s="18" t="s">
        <v>43</v>
      </c>
      <c r="D18" s="18" t="s">
        <v>44</v>
      </c>
    </row>
    <row r="19" spans="1:4" ht="26.1">
      <c r="A19" s="127"/>
      <c r="B19" s="18" t="s">
        <v>45</v>
      </c>
      <c r="C19" s="18" t="s">
        <v>46</v>
      </c>
      <c r="D19" s="18" t="s">
        <v>47</v>
      </c>
    </row>
    <row r="20" spans="1:4" ht="26.1">
      <c r="A20" s="127"/>
      <c r="B20" s="18" t="s">
        <v>48</v>
      </c>
      <c r="C20" s="18" t="s">
        <v>49</v>
      </c>
      <c r="D20" s="18" t="s">
        <v>50</v>
      </c>
    </row>
    <row r="21" spans="1:4" ht="26.1">
      <c r="A21" s="127"/>
      <c r="B21" s="18" t="s">
        <v>51</v>
      </c>
      <c r="C21" s="18" t="s">
        <v>52</v>
      </c>
      <c r="D21" s="18" t="s">
        <v>53</v>
      </c>
    </row>
    <row r="22" spans="1:4" ht="26.1">
      <c r="A22" s="127"/>
      <c r="B22" s="18" t="s">
        <v>54</v>
      </c>
      <c r="C22" s="18" t="s">
        <v>55</v>
      </c>
      <c r="D22" s="18" t="s">
        <v>56</v>
      </c>
    </row>
    <row r="23" spans="1:4" ht="26.1">
      <c r="A23" s="127"/>
      <c r="B23" s="18" t="s">
        <v>57</v>
      </c>
      <c r="C23" s="18" t="s">
        <v>58</v>
      </c>
      <c r="D23" s="18" t="s">
        <v>59</v>
      </c>
    </row>
    <row r="30" spans="1:4">
      <c r="B30" s="19" t="s">
        <v>60</v>
      </c>
    </row>
    <row r="31" spans="1:4" ht="14.45">
      <c r="B31" s="20" t="s">
        <v>61</v>
      </c>
      <c r="D31" s="21" t="s">
        <v>62</v>
      </c>
    </row>
    <row r="32" spans="1:4" ht="14.45">
      <c r="B32" s="20" t="s">
        <v>63</v>
      </c>
      <c r="D32" s="21" t="s">
        <v>64</v>
      </c>
    </row>
    <row r="33" spans="2:4" ht="14.45">
      <c r="B33" s="20" t="s">
        <v>65</v>
      </c>
      <c r="D33" s="21" t="s">
        <v>66</v>
      </c>
    </row>
  </sheetData>
  <mergeCells count="4">
    <mergeCell ref="A4:D4"/>
    <mergeCell ref="A7:A12"/>
    <mergeCell ref="A13:A17"/>
    <mergeCell ref="A18:A23"/>
  </mergeCells>
  <hyperlinks>
    <hyperlink ref="B31" r:id="rId1" xr:uid="{405BEFF2-5840-4F25-8779-E72856ACE364}"/>
    <hyperlink ref="B32" r:id="rId2" xr:uid="{51662982-B920-41BE-BABC-3C640E6418D3}"/>
    <hyperlink ref="B33" r:id="rId3" xr:uid="{1F7263C6-D343-4587-B9CB-9B53FB6302B8}"/>
  </hyperlinks>
  <pageMargins left="0.7" right="0.7" top="0.75" bottom="0.75" header="0.3" footer="0.3"/>
  <pageSetup paperSize="9" orientation="portrait"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BBE3-22E7-4B89-9426-A45F20764308}">
  <dimension ref="A2:F24"/>
  <sheetViews>
    <sheetView showGridLines="0" topLeftCell="A6" zoomScale="90" zoomScaleNormal="90" workbookViewId="0">
      <selection activeCell="A10" sqref="A10"/>
    </sheetView>
  </sheetViews>
  <sheetFormatPr defaultColWidth="11.42578125" defaultRowHeight="14.45"/>
  <cols>
    <col min="1" max="1" width="47.42578125" customWidth="1"/>
    <col min="2" max="2" width="11" customWidth="1"/>
    <col min="3" max="3" width="7.140625" customWidth="1"/>
    <col min="4" max="4" width="57.42578125" bestFit="1" customWidth="1"/>
    <col min="5" max="5" width="10.140625" bestFit="1" customWidth="1"/>
    <col min="6" max="6" width="11.140625" bestFit="1" customWidth="1"/>
  </cols>
  <sheetData>
    <row r="2" spans="1:6" ht="33.6" customHeight="1">
      <c r="A2" s="128" t="s">
        <v>67</v>
      </c>
      <c r="B2" s="128"/>
      <c r="C2" s="128"/>
      <c r="D2" s="128"/>
      <c r="E2" s="128"/>
    </row>
    <row r="3" spans="1:6" ht="33.6" customHeight="1">
      <c r="A3" s="59"/>
      <c r="B3" s="59"/>
      <c r="C3" s="59"/>
      <c r="D3" s="59"/>
      <c r="E3" s="59"/>
    </row>
    <row r="4" spans="1:6" ht="15" thickBot="1"/>
    <row r="5" spans="1:6" ht="26.45" customHeight="1" thickBot="1">
      <c r="C5" s="129"/>
      <c r="D5" s="131" t="s">
        <v>68</v>
      </c>
      <c r="E5" s="132"/>
    </row>
    <row r="6" spans="1:6" ht="14.45" customHeight="1" thickBot="1">
      <c r="C6" s="130"/>
      <c r="D6" s="26" t="s">
        <v>69</v>
      </c>
      <c r="E6" s="27" t="s">
        <v>70</v>
      </c>
    </row>
    <row r="7" spans="1:6" ht="36.6" customHeight="1">
      <c r="C7" s="130"/>
      <c r="D7" s="30" t="s">
        <v>71</v>
      </c>
      <c r="E7" s="31" t="s">
        <v>72</v>
      </c>
    </row>
    <row r="8" spans="1:6" ht="36.6" customHeight="1" thickBot="1">
      <c r="C8" s="130"/>
      <c r="D8" s="34" t="s">
        <v>73</v>
      </c>
      <c r="E8" s="35" t="s">
        <v>72</v>
      </c>
    </row>
    <row r="9" spans="1:6" ht="36.6" customHeight="1" thickBot="1">
      <c r="A9" s="60" t="s">
        <v>74</v>
      </c>
      <c r="B9" s="61"/>
      <c r="C9" s="130"/>
      <c r="D9" s="36" t="s">
        <v>75</v>
      </c>
      <c r="E9" s="35" t="s">
        <v>72</v>
      </c>
    </row>
    <row r="10" spans="1:6" ht="36.6" customHeight="1" thickBot="1">
      <c r="A10" s="23" t="s">
        <v>76</v>
      </c>
      <c r="B10" s="24" t="s">
        <v>77</v>
      </c>
      <c r="C10" s="25"/>
      <c r="D10" s="37" t="s">
        <v>78</v>
      </c>
      <c r="E10" s="35" t="s">
        <v>72</v>
      </c>
    </row>
    <row r="11" spans="1:6" ht="36.6" customHeight="1">
      <c r="A11" s="28" t="s">
        <v>79</v>
      </c>
      <c r="B11" s="29" t="s">
        <v>72</v>
      </c>
      <c r="C11" s="38"/>
      <c r="D11" s="39" t="s">
        <v>80</v>
      </c>
      <c r="E11" s="40" t="s">
        <v>81</v>
      </c>
      <c r="F11" s="12"/>
    </row>
    <row r="12" spans="1:6" ht="36.6" customHeight="1">
      <c r="A12" s="32" t="s">
        <v>82</v>
      </c>
      <c r="B12" s="33" t="s">
        <v>72</v>
      </c>
      <c r="C12" s="38"/>
      <c r="D12" s="39" t="s">
        <v>83</v>
      </c>
      <c r="E12" s="40" t="s">
        <v>81</v>
      </c>
      <c r="F12" s="12"/>
    </row>
    <row r="13" spans="1:6" ht="36.6" customHeight="1">
      <c r="A13" s="32" t="s">
        <v>84</v>
      </c>
      <c r="B13" s="33" t="s">
        <v>72</v>
      </c>
      <c r="C13" s="38"/>
      <c r="D13" s="39" t="s">
        <v>85</v>
      </c>
      <c r="E13" s="40" t="s">
        <v>81</v>
      </c>
      <c r="F13" s="12"/>
    </row>
    <row r="14" spans="1:6" ht="36.6" customHeight="1">
      <c r="A14" s="120" t="s">
        <v>86</v>
      </c>
      <c r="B14" s="121" t="s">
        <v>72</v>
      </c>
      <c r="C14" s="38"/>
      <c r="D14" s="39" t="s">
        <v>87</v>
      </c>
      <c r="E14" s="40" t="s">
        <v>81</v>
      </c>
      <c r="F14" s="12"/>
    </row>
    <row r="15" spans="1:6" ht="36.6" customHeight="1">
      <c r="A15" s="22"/>
      <c r="B15" s="22"/>
      <c r="C15" s="38"/>
      <c r="D15" s="41" t="s">
        <v>88</v>
      </c>
      <c r="E15" s="42" t="s">
        <v>89</v>
      </c>
      <c r="F15" s="12"/>
    </row>
    <row r="16" spans="1:6" ht="36.6" customHeight="1">
      <c r="C16" s="38"/>
      <c r="D16" s="43" t="s">
        <v>90</v>
      </c>
      <c r="E16" s="42" t="s">
        <v>89</v>
      </c>
      <c r="F16" s="12"/>
    </row>
    <row r="17" spans="1:6" ht="36.6" customHeight="1">
      <c r="C17" s="38"/>
      <c r="D17" s="44" t="s">
        <v>91</v>
      </c>
      <c r="E17" s="45" t="s">
        <v>89</v>
      </c>
      <c r="F17" s="12"/>
    </row>
    <row r="18" spans="1:6" ht="36.6" customHeight="1">
      <c r="A18" s="22"/>
      <c r="B18" s="22"/>
      <c r="C18" s="38"/>
      <c r="D18" s="44" t="s">
        <v>92</v>
      </c>
      <c r="E18" s="45" t="s">
        <v>89</v>
      </c>
      <c r="F18" s="12"/>
    </row>
    <row r="19" spans="1:6" ht="32.450000000000003" customHeight="1">
      <c r="A19" s="46"/>
      <c r="B19" s="46"/>
      <c r="C19" s="46"/>
      <c r="D19" s="129"/>
      <c r="E19" s="129"/>
      <c r="F19" s="12"/>
    </row>
    <row r="20" spans="1:6" ht="14.45" customHeight="1">
      <c r="D20" s="13"/>
    </row>
    <row r="21" spans="1:6" ht="14.45" customHeight="1">
      <c r="D21" s="13"/>
    </row>
    <row r="22" spans="1:6" ht="14.45" customHeight="1">
      <c r="D22" s="13"/>
    </row>
    <row r="23" spans="1:6" ht="14.45" customHeight="1">
      <c r="D23" s="13"/>
    </row>
    <row r="24" spans="1:6" ht="14.45" customHeight="1">
      <c r="D24" s="13"/>
    </row>
  </sheetData>
  <mergeCells count="4">
    <mergeCell ref="A2:E2"/>
    <mergeCell ref="D19:E19"/>
    <mergeCell ref="C5:C9"/>
    <mergeCell ref="D5:E5"/>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6125-7CC4-452E-8B41-9CE1D6C92930}">
  <dimension ref="A1:A15"/>
  <sheetViews>
    <sheetView topLeftCell="A5" workbookViewId="0">
      <selection activeCell="G5" sqref="G5"/>
    </sheetView>
  </sheetViews>
  <sheetFormatPr defaultColWidth="10.85546875" defaultRowHeight="14.45"/>
  <cols>
    <col min="1" max="1" width="82.140625" customWidth="1"/>
  </cols>
  <sheetData>
    <row r="1" spans="1:1" ht="40.5" customHeight="1" thickBot="1">
      <c r="A1" s="122" t="s">
        <v>93</v>
      </c>
    </row>
    <row r="2" spans="1:1" s="10" customFormat="1">
      <c r="A2" s="4" t="s">
        <v>76</v>
      </c>
    </row>
    <row r="3" spans="1:1" s="11" customFormat="1">
      <c r="A3" s="3" t="s">
        <v>94</v>
      </c>
    </row>
    <row r="4" spans="1:1">
      <c r="A4" s="7" t="s">
        <v>95</v>
      </c>
    </row>
    <row r="5" spans="1:1" ht="228.6" customHeight="1">
      <c r="A5" s="6"/>
    </row>
    <row r="6" spans="1:1">
      <c r="A6" s="5" t="s">
        <v>96</v>
      </c>
    </row>
    <row r="7" spans="1:1" ht="298.5" customHeight="1"/>
    <row r="8" spans="1:1" ht="234" customHeight="1"/>
    <row r="9" spans="1:1" ht="180.95" customHeight="1"/>
    <row r="10" spans="1:1" ht="18" customHeight="1">
      <c r="A10" s="8" t="s">
        <v>97</v>
      </c>
    </row>
    <row r="11" spans="1:1" ht="101.45" customHeight="1"/>
    <row r="12" spans="1:1">
      <c r="A12" s="5" t="s">
        <v>98</v>
      </c>
    </row>
    <row r="13" spans="1:1" ht="194.1" customHeight="1"/>
    <row r="14" spans="1:1">
      <c r="A14" s="9" t="s">
        <v>99</v>
      </c>
    </row>
    <row r="15" spans="1:1" ht="108" customHeight="1"/>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DA60-FB83-4E3E-B4B5-74B4A537E490}">
  <dimension ref="A1:F184"/>
  <sheetViews>
    <sheetView showGridLines="0" tabSelected="1" topLeftCell="A4" zoomScale="70" zoomScaleNormal="70" workbookViewId="0">
      <selection activeCell="C9" sqref="C9"/>
    </sheetView>
  </sheetViews>
  <sheetFormatPr defaultColWidth="11.42578125" defaultRowHeight="15.6" outlineLevelRow="2"/>
  <cols>
    <col min="1" max="1" width="19.42578125" style="50" customWidth="1"/>
    <col min="2" max="2" width="149.85546875" style="50" customWidth="1"/>
    <col min="3" max="3" width="17.5703125" style="54" customWidth="1"/>
    <col min="4" max="4" width="15.85546875" hidden="1" customWidth="1"/>
    <col min="5" max="5" width="16.140625" customWidth="1"/>
  </cols>
  <sheetData>
    <row r="1" spans="1:6" s="1" customFormat="1" ht="14.45">
      <c r="A1" s="66"/>
      <c r="B1" s="67"/>
      <c r="C1" s="67"/>
      <c r="D1" s="68"/>
      <c r="F1" s="63">
        <v>5</v>
      </c>
    </row>
    <row r="2" spans="1:6" s="1" customFormat="1" ht="20.100000000000001" customHeight="1">
      <c r="A2" s="65"/>
      <c r="B2" s="2"/>
      <c r="C2" s="2"/>
      <c r="D2" s="69"/>
      <c r="F2" s="63">
        <v>3</v>
      </c>
    </row>
    <row r="3" spans="1:6" s="1" customFormat="1" ht="26.45" customHeight="1" thickBot="1">
      <c r="A3" s="70"/>
      <c r="B3" s="71"/>
      <c r="C3" s="71"/>
      <c r="D3" s="72"/>
      <c r="F3" s="63">
        <v>0</v>
      </c>
    </row>
    <row r="4" spans="1:6" s="47" customFormat="1" ht="30" customHeight="1" thickBot="1">
      <c r="A4" s="136" t="s">
        <v>68</v>
      </c>
      <c r="B4" s="137"/>
      <c r="C4" s="137"/>
      <c r="D4" s="138"/>
      <c r="F4" s="63" t="s">
        <v>100</v>
      </c>
    </row>
    <row r="5" spans="1:6" s="47" customFormat="1" ht="30" customHeight="1" thickBot="1">
      <c r="A5" s="140" t="s">
        <v>70</v>
      </c>
      <c r="B5" s="133" t="s">
        <v>69</v>
      </c>
      <c r="C5" s="134"/>
      <c r="D5" s="135"/>
    </row>
    <row r="6" spans="1:6" s="47" customFormat="1" ht="123.6" customHeight="1" thickBot="1">
      <c r="A6" s="141"/>
      <c r="B6" s="62" t="s">
        <v>101</v>
      </c>
      <c r="C6" s="64" t="s">
        <v>102</v>
      </c>
      <c r="D6" s="64" t="s">
        <v>103</v>
      </c>
    </row>
    <row r="7" spans="1:6" ht="30" customHeight="1" thickBot="1">
      <c r="A7" s="144" t="s">
        <v>6</v>
      </c>
      <c r="B7" s="76" t="s">
        <v>104</v>
      </c>
      <c r="C7" s="90">
        <f>+SUM(C8,C16,C21,C26)</f>
        <v>0</v>
      </c>
      <c r="D7" s="90">
        <f>+SUM(D8,D16,D21,D26)</f>
        <v>20</v>
      </c>
      <c r="E7" s="77">
        <f>+C7/D7</f>
        <v>0</v>
      </c>
    </row>
    <row r="8" spans="1:6">
      <c r="A8" s="144"/>
      <c r="B8" s="74" t="s">
        <v>105</v>
      </c>
      <c r="C8" s="84"/>
      <c r="D8" s="87">
        <f>(COUNT(C9:C15))*5</f>
        <v>5</v>
      </c>
      <c r="E8" s="97">
        <f>+C8/D8</f>
        <v>0</v>
      </c>
    </row>
    <row r="9" spans="1:6" ht="14.45" customHeight="1" outlineLevel="1">
      <c r="A9" s="144"/>
      <c r="B9" s="51" t="s">
        <v>106</v>
      </c>
      <c r="C9" s="73">
        <v>0</v>
      </c>
      <c r="D9" s="92">
        <f>+(C9/$F$1)</f>
        <v>0</v>
      </c>
      <c r="E9" s="96"/>
    </row>
    <row r="10" spans="1:6" ht="14.45" customHeight="1" outlineLevel="1">
      <c r="A10" s="144"/>
      <c r="B10" s="51" t="s">
        <v>107</v>
      </c>
      <c r="C10" s="73"/>
      <c r="D10" s="92">
        <f t="shared" ref="D10:D29" si="0">+(C10/$F$1)</f>
        <v>0</v>
      </c>
      <c r="E10" s="96"/>
    </row>
    <row r="11" spans="1:6" ht="14.45" customHeight="1" outlineLevel="1">
      <c r="A11" s="144"/>
      <c r="B11" s="51" t="s">
        <v>108</v>
      </c>
      <c r="C11" s="73"/>
      <c r="D11" s="92">
        <f>+(C11/$F$1)</f>
        <v>0</v>
      </c>
      <c r="E11" s="96"/>
    </row>
    <row r="12" spans="1:6" ht="14.45" customHeight="1" outlineLevel="1">
      <c r="A12" s="144"/>
      <c r="B12" s="51" t="s">
        <v>109</v>
      </c>
      <c r="C12" s="73"/>
      <c r="D12" s="92">
        <f t="shared" si="0"/>
        <v>0</v>
      </c>
      <c r="E12" s="96"/>
    </row>
    <row r="13" spans="1:6" ht="14.45" customHeight="1" outlineLevel="1">
      <c r="A13" s="144"/>
      <c r="B13" s="51" t="s">
        <v>110</v>
      </c>
      <c r="C13" s="73"/>
      <c r="D13" s="92">
        <f t="shared" si="0"/>
        <v>0</v>
      </c>
      <c r="E13" s="96"/>
    </row>
    <row r="14" spans="1:6" ht="14.45" customHeight="1" outlineLevel="1">
      <c r="A14" s="144"/>
      <c r="B14" s="51" t="s">
        <v>111</v>
      </c>
      <c r="C14" s="73"/>
      <c r="D14" s="92">
        <f t="shared" si="0"/>
        <v>0</v>
      </c>
      <c r="E14" s="96"/>
    </row>
    <row r="15" spans="1:6" ht="14.45" customHeight="1" outlineLevel="1">
      <c r="A15" s="144"/>
      <c r="B15" s="51" t="s">
        <v>112</v>
      </c>
      <c r="C15" s="73"/>
      <c r="D15" s="92">
        <f t="shared" si="0"/>
        <v>0</v>
      </c>
      <c r="E15" s="96"/>
    </row>
    <row r="16" spans="1:6">
      <c r="A16" s="144"/>
      <c r="B16" s="74" t="s">
        <v>113</v>
      </c>
      <c r="C16" s="84"/>
      <c r="D16" s="87">
        <f>(COUNT(C17:C20))*5</f>
        <v>0</v>
      </c>
      <c r="E16" s="95" t="e">
        <f>+C16/D16</f>
        <v>#DIV/0!</v>
      </c>
    </row>
    <row r="17" spans="1:5" ht="14.45" hidden="1" customHeight="1" outlineLevel="1">
      <c r="A17" s="144"/>
      <c r="B17" s="51" t="s">
        <v>114</v>
      </c>
      <c r="C17" s="58"/>
      <c r="D17" s="93">
        <f t="shared" si="0"/>
        <v>0</v>
      </c>
      <c r="E17" s="96"/>
    </row>
    <row r="18" spans="1:5" ht="14.45" hidden="1" customHeight="1" outlineLevel="1">
      <c r="A18" s="144"/>
      <c r="B18" s="51" t="s">
        <v>115</v>
      </c>
      <c r="C18" s="58"/>
      <c r="D18" s="93">
        <f t="shared" si="0"/>
        <v>0</v>
      </c>
      <c r="E18" s="96"/>
    </row>
    <row r="19" spans="1:5" ht="14.45" hidden="1" customHeight="1" outlineLevel="1">
      <c r="A19" s="144"/>
      <c r="B19" s="51" t="s">
        <v>116</v>
      </c>
      <c r="C19" s="58"/>
      <c r="D19" s="93">
        <f t="shared" si="0"/>
        <v>0</v>
      </c>
      <c r="E19" s="96"/>
    </row>
    <row r="20" spans="1:5" ht="14.45" hidden="1" customHeight="1" outlineLevel="1">
      <c r="A20" s="144"/>
      <c r="B20" s="49" t="s">
        <v>117</v>
      </c>
      <c r="C20" s="58"/>
      <c r="D20" s="93">
        <f t="shared" si="0"/>
        <v>0</v>
      </c>
      <c r="E20" s="96"/>
    </row>
    <row r="21" spans="1:5" collapsed="1">
      <c r="A21" s="144"/>
      <c r="B21" s="74" t="s">
        <v>118</v>
      </c>
      <c r="C21" s="57"/>
      <c r="D21" s="94">
        <f>(COUNT(C22:C25))*5</f>
        <v>0</v>
      </c>
      <c r="E21" s="95" t="e">
        <f>+C21/D21</f>
        <v>#DIV/0!</v>
      </c>
    </row>
    <row r="22" spans="1:5" ht="14.45" hidden="1" customHeight="1" outlineLevel="1">
      <c r="A22" s="144"/>
      <c r="B22" s="51" t="s">
        <v>119</v>
      </c>
      <c r="C22" s="58"/>
      <c r="D22" s="93">
        <f t="shared" si="0"/>
        <v>0</v>
      </c>
      <c r="E22" s="96"/>
    </row>
    <row r="23" spans="1:5" ht="14.45" hidden="1" customHeight="1" outlineLevel="1">
      <c r="A23" s="144"/>
      <c r="B23" s="51" t="s">
        <v>120</v>
      </c>
      <c r="C23" s="58"/>
      <c r="D23" s="93">
        <f t="shared" si="0"/>
        <v>0</v>
      </c>
      <c r="E23" s="96"/>
    </row>
    <row r="24" spans="1:5" ht="14.45" hidden="1" customHeight="1" outlineLevel="1">
      <c r="A24" s="144"/>
      <c r="B24" s="51" t="s">
        <v>121</v>
      </c>
      <c r="C24" s="58"/>
      <c r="D24" s="93">
        <f t="shared" si="0"/>
        <v>0</v>
      </c>
      <c r="E24" s="96"/>
    </row>
    <row r="25" spans="1:5" ht="14.45" hidden="1" customHeight="1" outlineLevel="1">
      <c r="A25" s="144"/>
      <c r="B25" s="49" t="s">
        <v>122</v>
      </c>
      <c r="C25" s="58"/>
      <c r="D25" s="93">
        <f t="shared" si="0"/>
        <v>0</v>
      </c>
      <c r="E25" s="96"/>
    </row>
    <row r="26" spans="1:5" ht="15.95" collapsed="1" thickBot="1">
      <c r="A26" s="144"/>
      <c r="B26" s="74" t="s">
        <v>123</v>
      </c>
      <c r="C26" s="57"/>
      <c r="D26" s="94">
        <f>(COUNT(C27:C29))*5</f>
        <v>15</v>
      </c>
      <c r="E26" s="95">
        <f>+C26/D26</f>
        <v>0</v>
      </c>
    </row>
    <row r="27" spans="1:5" hidden="1" outlineLevel="1">
      <c r="A27" s="144"/>
      <c r="B27" s="51" t="s">
        <v>124</v>
      </c>
      <c r="C27" s="58">
        <v>3</v>
      </c>
      <c r="D27" s="78">
        <f t="shared" si="0"/>
        <v>0.6</v>
      </c>
    </row>
    <row r="28" spans="1:5" hidden="1" outlineLevel="1">
      <c r="A28" s="144"/>
      <c r="B28" s="51" t="s">
        <v>121</v>
      </c>
      <c r="C28" s="58">
        <v>3</v>
      </c>
      <c r="D28" s="78">
        <f t="shared" si="0"/>
        <v>0.6</v>
      </c>
    </row>
    <row r="29" spans="1:5" ht="15.95" hidden="1" outlineLevel="1" thickBot="1">
      <c r="A29" s="144"/>
      <c r="B29" s="51" t="s">
        <v>122</v>
      </c>
      <c r="C29" s="58">
        <v>0</v>
      </c>
      <c r="D29" s="78">
        <f t="shared" si="0"/>
        <v>0</v>
      </c>
    </row>
    <row r="30" spans="1:5" s="82" customFormat="1" ht="30" customHeight="1" collapsed="1" thickBot="1">
      <c r="A30" s="80"/>
      <c r="B30" s="81" t="s">
        <v>125</v>
      </c>
      <c r="C30" s="90">
        <f>+SUM(C31,C36,C41,C46,C54)</f>
        <v>0</v>
      </c>
      <c r="D30" s="91">
        <f>+SUM(D31,D36,D41,D46,D54)</f>
        <v>15</v>
      </c>
      <c r="E30" s="77">
        <f>+C30/D30</f>
        <v>0</v>
      </c>
    </row>
    <row r="31" spans="1:5" ht="15.6" customHeight="1">
      <c r="A31" s="143" t="s">
        <v>6</v>
      </c>
      <c r="B31" s="74" t="s">
        <v>126</v>
      </c>
      <c r="C31" s="57"/>
      <c r="D31" s="94">
        <f>(COUNT(C32:C35))*5</f>
        <v>0</v>
      </c>
      <c r="E31" s="97" t="e">
        <f>+C31/D31</f>
        <v>#DIV/0!</v>
      </c>
    </row>
    <row r="32" spans="1:5" ht="46.5" hidden="1" outlineLevel="1">
      <c r="A32" s="144"/>
      <c r="B32" s="51" t="s">
        <v>127</v>
      </c>
      <c r="C32" s="83"/>
      <c r="D32" s="93">
        <f t="shared" ref="D32:D35" si="1">+(C32/$F$1)</f>
        <v>0</v>
      </c>
      <c r="E32" s="96"/>
    </row>
    <row r="33" spans="1:5" ht="30.95" hidden="1" outlineLevel="1">
      <c r="A33" s="144"/>
      <c r="B33" s="51" t="s">
        <v>128</v>
      </c>
      <c r="C33" s="83"/>
      <c r="D33" s="93">
        <f t="shared" si="1"/>
        <v>0</v>
      </c>
      <c r="E33" s="96"/>
    </row>
    <row r="34" spans="1:5" ht="46.5" hidden="1" outlineLevel="1">
      <c r="A34" s="144"/>
      <c r="B34" s="51" t="s">
        <v>129</v>
      </c>
      <c r="C34" s="83"/>
      <c r="D34" s="93">
        <f t="shared" si="1"/>
        <v>0</v>
      </c>
      <c r="E34" s="96"/>
    </row>
    <row r="35" spans="1:5" ht="46.5" hidden="1" outlineLevel="1">
      <c r="A35" s="144"/>
      <c r="B35" s="51" t="s">
        <v>130</v>
      </c>
      <c r="C35" s="83"/>
      <c r="D35" s="93">
        <f t="shared" si="1"/>
        <v>0</v>
      </c>
      <c r="E35" s="96"/>
    </row>
    <row r="36" spans="1:5" collapsed="1">
      <c r="A36" s="144"/>
      <c r="B36" s="74" t="s">
        <v>131</v>
      </c>
      <c r="C36" s="57"/>
      <c r="D36" s="94">
        <f>(COUNT(C37:C40))*5</f>
        <v>0</v>
      </c>
      <c r="E36" s="95" t="e">
        <f>+C36/D36</f>
        <v>#DIV/0!</v>
      </c>
    </row>
    <row r="37" spans="1:5" ht="21" hidden="1" customHeight="1" outlineLevel="1">
      <c r="A37" s="144"/>
      <c r="B37" s="86" t="s">
        <v>132</v>
      </c>
      <c r="C37" s="83"/>
      <c r="D37" s="93">
        <f>+(C37/$F$1)</f>
        <v>0</v>
      </c>
      <c r="E37" s="96"/>
    </row>
    <row r="38" spans="1:5" hidden="1" outlineLevel="1">
      <c r="A38" s="144"/>
      <c r="B38" s="51" t="s">
        <v>133</v>
      </c>
      <c r="C38" s="83"/>
      <c r="D38" s="93">
        <f t="shared" ref="D38:D40" si="2">+(C38/$F$1)</f>
        <v>0</v>
      </c>
      <c r="E38" s="96"/>
    </row>
    <row r="39" spans="1:5" hidden="1" outlineLevel="1">
      <c r="A39" s="144"/>
      <c r="B39" s="51" t="s">
        <v>134</v>
      </c>
      <c r="C39" s="83"/>
      <c r="D39" s="93">
        <f t="shared" si="2"/>
        <v>0</v>
      </c>
      <c r="E39" s="96"/>
    </row>
    <row r="40" spans="1:5" hidden="1" outlineLevel="1">
      <c r="A40" s="144"/>
      <c r="B40" s="51" t="s">
        <v>135</v>
      </c>
      <c r="C40" s="83"/>
      <c r="D40" s="93">
        <f t="shared" si="2"/>
        <v>0</v>
      </c>
      <c r="E40" s="96"/>
    </row>
    <row r="41" spans="1:5" collapsed="1">
      <c r="A41" s="144"/>
      <c r="B41" s="74" t="s">
        <v>136</v>
      </c>
      <c r="C41" s="57"/>
      <c r="D41" s="94">
        <f>(COUNT(C42:C45))*5</f>
        <v>0</v>
      </c>
      <c r="E41" s="95" t="e">
        <f>+C41/D41</f>
        <v>#DIV/0!</v>
      </c>
    </row>
    <row r="42" spans="1:5" ht="30.95" hidden="1" outlineLevel="1">
      <c r="A42" s="144"/>
      <c r="B42" s="51" t="s">
        <v>137</v>
      </c>
      <c r="C42" s="83"/>
      <c r="D42" s="93">
        <f>+(C42/$F$1)</f>
        <v>0</v>
      </c>
      <c r="E42" s="96"/>
    </row>
    <row r="43" spans="1:5" ht="30.95" hidden="1" outlineLevel="1">
      <c r="A43" s="144"/>
      <c r="B43" s="51" t="s">
        <v>138</v>
      </c>
      <c r="C43" s="83"/>
      <c r="D43" s="93">
        <f t="shared" ref="D43:D48" si="3">+(C43/$F$1)</f>
        <v>0</v>
      </c>
      <c r="E43" s="96"/>
    </row>
    <row r="44" spans="1:5" ht="63.6" hidden="1" customHeight="1" outlineLevel="1">
      <c r="A44" s="144"/>
      <c r="B44" s="86" t="s">
        <v>139</v>
      </c>
      <c r="C44" s="83"/>
      <c r="D44" s="93">
        <f t="shared" si="3"/>
        <v>0</v>
      </c>
      <c r="E44" s="96"/>
    </row>
    <row r="45" spans="1:5" ht="30.95" hidden="1" outlineLevel="1">
      <c r="A45" s="144"/>
      <c r="B45" s="51" t="s">
        <v>140</v>
      </c>
      <c r="C45" s="83"/>
      <c r="D45" s="93">
        <f t="shared" si="3"/>
        <v>0</v>
      </c>
      <c r="E45" s="96"/>
    </row>
    <row r="46" spans="1:5" collapsed="1">
      <c r="A46" s="144"/>
      <c r="B46" s="74" t="s">
        <v>141</v>
      </c>
      <c r="C46" s="57"/>
      <c r="D46" s="94">
        <f>(COUNT(C47:C52))*5</f>
        <v>0</v>
      </c>
      <c r="E46" s="95" t="e">
        <f>+C46/D46</f>
        <v>#DIV/0!</v>
      </c>
    </row>
    <row r="47" spans="1:5" ht="30.95" hidden="1" outlineLevel="1">
      <c r="A47" s="144"/>
      <c r="B47" s="51" t="s">
        <v>142</v>
      </c>
      <c r="C47" s="83"/>
      <c r="D47" s="93">
        <f t="shared" si="3"/>
        <v>0</v>
      </c>
      <c r="E47" s="96"/>
    </row>
    <row r="48" spans="1:5" ht="46.5" hidden="1" outlineLevel="1">
      <c r="A48" s="144"/>
      <c r="B48" s="51" t="s">
        <v>143</v>
      </c>
      <c r="C48" s="83"/>
      <c r="D48" s="93">
        <f t="shared" si="3"/>
        <v>0</v>
      </c>
      <c r="E48" s="96"/>
    </row>
    <row r="49" spans="1:5" ht="30.95" hidden="1" outlineLevel="1">
      <c r="A49" s="144"/>
      <c r="B49" s="51" t="s">
        <v>144</v>
      </c>
      <c r="C49" s="83"/>
      <c r="D49" s="93">
        <f>+(C49/$F$1)</f>
        <v>0</v>
      </c>
      <c r="E49" s="96"/>
    </row>
    <row r="50" spans="1:5" hidden="1" outlineLevel="1">
      <c r="A50" s="144"/>
      <c r="B50" s="51" t="s">
        <v>145</v>
      </c>
      <c r="C50" s="83"/>
      <c r="D50" s="93">
        <f>+(C50/$F$1)</f>
        <v>0</v>
      </c>
      <c r="E50" s="96"/>
    </row>
    <row r="51" spans="1:5" hidden="1" outlineLevel="1">
      <c r="A51" s="144"/>
      <c r="B51" s="85" t="s">
        <v>146</v>
      </c>
      <c r="C51" s="83"/>
      <c r="D51" s="93">
        <f>+(C51/$F$1)</f>
        <v>0</v>
      </c>
      <c r="E51" s="96"/>
    </row>
    <row r="52" spans="1:5" ht="30.95" hidden="1" outlineLevel="1">
      <c r="A52" s="144"/>
      <c r="B52" s="51" t="s">
        <v>140</v>
      </c>
      <c r="C52" s="83"/>
      <c r="D52" s="93">
        <f>+(C52/$F$1)</f>
        <v>0</v>
      </c>
      <c r="E52" s="96"/>
    </row>
    <row r="53" spans="1:5" ht="30.95" hidden="1" outlineLevel="1">
      <c r="A53" s="144"/>
      <c r="B53" s="89" t="s">
        <v>147</v>
      </c>
      <c r="C53" s="79"/>
      <c r="D53" s="98"/>
      <c r="E53" s="96"/>
    </row>
    <row r="54" spans="1:5" ht="15.95" collapsed="1" thickBot="1">
      <c r="A54" s="144"/>
      <c r="B54" s="74" t="s">
        <v>148</v>
      </c>
      <c r="C54" s="57"/>
      <c r="D54" s="94">
        <f>(COUNT(C55:C57))*5</f>
        <v>15</v>
      </c>
      <c r="E54" s="95">
        <f>+C54/D54</f>
        <v>0</v>
      </c>
    </row>
    <row r="55" spans="1:5" hidden="1" outlineLevel="1">
      <c r="A55" s="144"/>
      <c r="B55" s="51" t="s">
        <v>149</v>
      </c>
      <c r="C55" s="83">
        <v>5</v>
      </c>
      <c r="D55" s="78">
        <f>+(C55/$F$1)</f>
        <v>1</v>
      </c>
    </row>
    <row r="56" spans="1:5" hidden="1" outlineLevel="1">
      <c r="A56" s="144"/>
      <c r="B56" s="51" t="s">
        <v>150</v>
      </c>
      <c r="C56" s="83">
        <v>5</v>
      </c>
      <c r="D56" s="78">
        <f>+(C56/$F$1)</f>
        <v>1</v>
      </c>
    </row>
    <row r="57" spans="1:5" ht="47.1" hidden="1" outlineLevel="1" thickBot="1">
      <c r="A57" s="144"/>
      <c r="B57" s="51" t="s">
        <v>151</v>
      </c>
      <c r="C57" s="83">
        <v>3</v>
      </c>
      <c r="D57" s="78">
        <f>+(C57/$F$1)</f>
        <v>0.6</v>
      </c>
    </row>
    <row r="58" spans="1:5" s="82" customFormat="1" ht="30" customHeight="1" collapsed="1" thickBot="1">
      <c r="A58" s="80"/>
      <c r="B58" s="81" t="s">
        <v>152</v>
      </c>
      <c r="C58" s="90">
        <f>+SUM(C59,C67,C87,C75,C82,C93,C98)</f>
        <v>0</v>
      </c>
      <c r="D58" s="90">
        <f>+SUM(D59,D67,D87,D75,D82,D93,D98)</f>
        <v>0</v>
      </c>
      <c r="E58" s="77" t="e">
        <f>+C58/D58</f>
        <v>#DIV/0!</v>
      </c>
    </row>
    <row r="59" spans="1:5" ht="14.45" customHeight="1">
      <c r="A59" s="143" t="s">
        <v>6</v>
      </c>
      <c r="B59" s="74" t="s">
        <v>153</v>
      </c>
      <c r="C59" s="57"/>
      <c r="D59" s="94">
        <f>(COUNT(C60:C66))*5</f>
        <v>0</v>
      </c>
      <c r="E59" s="97" t="e">
        <f>+C59/D59</f>
        <v>#DIV/0!</v>
      </c>
    </row>
    <row r="60" spans="1:5" ht="14.45" hidden="1" customHeight="1" outlineLevel="1">
      <c r="A60" s="144"/>
      <c r="B60" s="51" t="s">
        <v>154</v>
      </c>
      <c r="C60" s="83"/>
      <c r="D60" s="93">
        <f t="shared" ref="D60:D66" si="4">+(C60/$F$1)</f>
        <v>0</v>
      </c>
      <c r="E60" s="96"/>
    </row>
    <row r="61" spans="1:5" ht="14.45" hidden="1" customHeight="1" outlineLevel="1">
      <c r="A61" s="144"/>
      <c r="B61" s="51" t="s">
        <v>155</v>
      </c>
      <c r="C61" s="83"/>
      <c r="D61" s="93">
        <f t="shared" si="4"/>
        <v>0</v>
      </c>
      <c r="E61" s="96"/>
    </row>
    <row r="62" spans="1:5" ht="14.45" hidden="1" customHeight="1" outlineLevel="1">
      <c r="A62" s="144"/>
      <c r="B62" s="51" t="s">
        <v>156</v>
      </c>
      <c r="C62" s="83"/>
      <c r="D62" s="93">
        <f t="shared" si="4"/>
        <v>0</v>
      </c>
      <c r="E62" s="96"/>
    </row>
    <row r="63" spans="1:5" ht="29.1" hidden="1" customHeight="1" outlineLevel="1">
      <c r="A63" s="144"/>
      <c r="B63" s="51" t="s">
        <v>157</v>
      </c>
      <c r="C63" s="83"/>
      <c r="D63" s="93">
        <f t="shared" si="4"/>
        <v>0</v>
      </c>
      <c r="E63" s="96"/>
    </row>
    <row r="64" spans="1:5" ht="14.45" hidden="1" customHeight="1" outlineLevel="1">
      <c r="A64" s="144"/>
      <c r="B64" s="51" t="s">
        <v>158</v>
      </c>
      <c r="C64" s="83"/>
      <c r="D64" s="93">
        <f t="shared" si="4"/>
        <v>0</v>
      </c>
      <c r="E64" s="96"/>
    </row>
    <row r="65" spans="1:5" ht="14.45" hidden="1" customHeight="1" outlineLevel="1">
      <c r="A65" s="144"/>
      <c r="B65" s="51" t="s">
        <v>159</v>
      </c>
      <c r="C65" s="83"/>
      <c r="D65" s="93">
        <f t="shared" si="4"/>
        <v>0</v>
      </c>
      <c r="E65" s="96"/>
    </row>
    <row r="66" spans="1:5" ht="14.45" hidden="1" customHeight="1" outlineLevel="1">
      <c r="A66" s="144"/>
      <c r="B66" s="51" t="s">
        <v>160</v>
      </c>
      <c r="C66" s="83"/>
      <c r="D66" s="93">
        <f t="shared" si="4"/>
        <v>0</v>
      </c>
      <c r="E66" s="96"/>
    </row>
    <row r="67" spans="1:5" collapsed="1">
      <c r="A67" s="144"/>
      <c r="B67" s="74" t="s">
        <v>161</v>
      </c>
      <c r="C67" s="57"/>
      <c r="D67" s="94">
        <f>(COUNT(C68:C74))*5</f>
        <v>0</v>
      </c>
      <c r="E67" s="95" t="e">
        <f>+C67/D67</f>
        <v>#DIV/0!</v>
      </c>
    </row>
    <row r="68" spans="1:5" ht="14.45" hidden="1" customHeight="1" outlineLevel="1">
      <c r="A68" s="144"/>
      <c r="B68" s="51" t="s">
        <v>162</v>
      </c>
      <c r="C68" s="83"/>
      <c r="D68" s="93">
        <f t="shared" ref="D68:D74" si="5">+(C68/$F$1)</f>
        <v>0</v>
      </c>
      <c r="E68" s="96"/>
    </row>
    <row r="69" spans="1:5" ht="14.45" hidden="1" customHeight="1" outlineLevel="1">
      <c r="A69" s="144"/>
      <c r="B69" s="51" t="s">
        <v>163</v>
      </c>
      <c r="C69" s="83"/>
      <c r="D69" s="93">
        <f t="shared" si="5"/>
        <v>0</v>
      </c>
      <c r="E69" s="96"/>
    </row>
    <row r="70" spans="1:5" ht="14.45" hidden="1" customHeight="1" outlineLevel="1">
      <c r="A70" s="144"/>
      <c r="B70" s="51" t="s">
        <v>164</v>
      </c>
      <c r="C70" s="83"/>
      <c r="D70" s="93">
        <f t="shared" si="5"/>
        <v>0</v>
      </c>
      <c r="E70" s="96"/>
    </row>
    <row r="71" spans="1:5" ht="29.1" hidden="1" customHeight="1" outlineLevel="1">
      <c r="A71" s="144"/>
      <c r="B71" s="51" t="s">
        <v>165</v>
      </c>
      <c r="C71" s="83"/>
      <c r="D71" s="93">
        <f t="shared" si="5"/>
        <v>0</v>
      </c>
      <c r="E71" s="96"/>
    </row>
    <row r="72" spans="1:5" ht="14.45" hidden="1" customHeight="1" outlineLevel="1">
      <c r="A72" s="144"/>
      <c r="B72" s="51" t="s">
        <v>158</v>
      </c>
      <c r="C72" s="83"/>
      <c r="D72" s="93">
        <f t="shared" si="5"/>
        <v>0</v>
      </c>
      <c r="E72" s="96"/>
    </row>
    <row r="73" spans="1:5" ht="14.45" hidden="1" customHeight="1" outlineLevel="1">
      <c r="A73" s="144"/>
      <c r="B73" s="51" t="s">
        <v>166</v>
      </c>
      <c r="C73" s="83"/>
      <c r="D73" s="93">
        <f t="shared" si="5"/>
        <v>0</v>
      </c>
      <c r="E73" s="96"/>
    </row>
    <row r="74" spans="1:5" ht="14.45" hidden="1" customHeight="1" outlineLevel="1">
      <c r="A74" s="144"/>
      <c r="B74" s="51" t="s">
        <v>160</v>
      </c>
      <c r="C74" s="83"/>
      <c r="D74" s="93">
        <f t="shared" si="5"/>
        <v>0</v>
      </c>
      <c r="E74" s="96"/>
    </row>
    <row r="75" spans="1:5" collapsed="1">
      <c r="A75" s="144"/>
      <c r="B75" s="74" t="s">
        <v>167</v>
      </c>
      <c r="C75" s="57"/>
      <c r="D75" s="94">
        <f>(COUNT(C76:C81))*5</f>
        <v>0</v>
      </c>
      <c r="E75" s="95" t="e">
        <f>+C75/D75</f>
        <v>#DIV/0!</v>
      </c>
    </row>
    <row r="76" spans="1:5" ht="14.45" hidden="1" customHeight="1" outlineLevel="2">
      <c r="A76" s="144"/>
      <c r="B76" s="51" t="s">
        <v>168</v>
      </c>
      <c r="C76" s="83"/>
      <c r="D76" s="93">
        <f t="shared" ref="D76:D81" si="6">+(C76/$F$1)</f>
        <v>0</v>
      </c>
      <c r="E76" s="96"/>
    </row>
    <row r="77" spans="1:5" ht="14.45" hidden="1" customHeight="1" outlineLevel="2">
      <c r="A77" s="144"/>
      <c r="B77" s="51" t="s">
        <v>164</v>
      </c>
      <c r="C77" s="83"/>
      <c r="D77" s="93">
        <f t="shared" si="6"/>
        <v>0</v>
      </c>
      <c r="E77" s="96"/>
    </row>
    <row r="78" spans="1:5" ht="14.45" hidden="1" customHeight="1" outlineLevel="2">
      <c r="A78" s="144"/>
      <c r="B78" s="51" t="s">
        <v>169</v>
      </c>
      <c r="C78" s="83"/>
      <c r="D78" s="93">
        <f t="shared" si="6"/>
        <v>0</v>
      </c>
      <c r="E78" s="96"/>
    </row>
    <row r="79" spans="1:5" ht="29.1" hidden="1" customHeight="1" outlineLevel="2">
      <c r="A79" s="144"/>
      <c r="B79" s="51" t="s">
        <v>165</v>
      </c>
      <c r="C79" s="83"/>
      <c r="D79" s="93">
        <f t="shared" si="6"/>
        <v>0</v>
      </c>
      <c r="E79" s="96"/>
    </row>
    <row r="80" spans="1:5" ht="14.45" hidden="1" customHeight="1" outlineLevel="2">
      <c r="A80" s="144"/>
      <c r="B80" s="51" t="s">
        <v>158</v>
      </c>
      <c r="C80" s="83"/>
      <c r="D80" s="93">
        <f t="shared" si="6"/>
        <v>0</v>
      </c>
      <c r="E80" s="96"/>
    </row>
    <row r="81" spans="1:5" ht="14.45" hidden="1" customHeight="1" outlineLevel="2">
      <c r="A81" s="144"/>
      <c r="B81" s="51" t="s">
        <v>160</v>
      </c>
      <c r="C81" s="83"/>
      <c r="D81" s="93">
        <f t="shared" si="6"/>
        <v>0</v>
      </c>
      <c r="E81" s="96"/>
    </row>
    <row r="82" spans="1:5" collapsed="1">
      <c r="A82" s="144"/>
      <c r="B82" s="74" t="s">
        <v>170</v>
      </c>
      <c r="C82" s="57"/>
      <c r="D82" s="94">
        <f>(COUNT(C83:C86))*5</f>
        <v>0</v>
      </c>
      <c r="E82" s="95" t="e">
        <f>+C82/D82</f>
        <v>#DIV/0!</v>
      </c>
    </row>
    <row r="83" spans="1:5" ht="14.45" hidden="1" customHeight="1" outlineLevel="2">
      <c r="A83" s="144"/>
      <c r="B83" s="51" t="s">
        <v>171</v>
      </c>
      <c r="C83" s="83"/>
      <c r="D83" s="93">
        <f>+(C83/$F$1)</f>
        <v>0</v>
      </c>
      <c r="E83" s="96"/>
    </row>
    <row r="84" spans="1:5" ht="14.45" hidden="1" customHeight="1" outlineLevel="2">
      <c r="A84" s="144"/>
      <c r="B84" s="51" t="s">
        <v>115</v>
      </c>
      <c r="C84" s="83"/>
      <c r="D84" s="93">
        <f>+(C84/$F$1)</f>
        <v>0</v>
      </c>
      <c r="E84" s="96"/>
    </row>
    <row r="85" spans="1:5" ht="30.95" hidden="1" outlineLevel="2">
      <c r="A85" s="144"/>
      <c r="B85" s="85" t="s">
        <v>172</v>
      </c>
      <c r="C85" s="83"/>
      <c r="D85" s="93">
        <f>+(C85/$F$1)</f>
        <v>0</v>
      </c>
      <c r="E85" s="96"/>
    </row>
    <row r="86" spans="1:5" ht="14.45" hidden="1" customHeight="1" outlineLevel="2">
      <c r="A86" s="144"/>
      <c r="B86" s="51" t="s">
        <v>155</v>
      </c>
      <c r="C86" s="83"/>
      <c r="D86" s="93">
        <f>+(C86/$F$1)</f>
        <v>0</v>
      </c>
      <c r="E86" s="96"/>
    </row>
    <row r="87" spans="1:5" collapsed="1">
      <c r="A87" s="144"/>
      <c r="B87" s="74" t="s">
        <v>173</v>
      </c>
      <c r="C87" s="57"/>
      <c r="D87" s="94">
        <f>(COUNT(C88:C92))*5</f>
        <v>0</v>
      </c>
      <c r="E87" s="95" t="e">
        <f>+C87/D87</f>
        <v>#DIV/0!</v>
      </c>
    </row>
    <row r="88" spans="1:5" ht="14.45" hidden="1" customHeight="1" outlineLevel="1">
      <c r="A88" s="144"/>
      <c r="B88" s="51" t="s">
        <v>174</v>
      </c>
      <c r="C88" s="83"/>
      <c r="D88" s="93">
        <f>+(C88/$F$1)</f>
        <v>0</v>
      </c>
      <c r="E88" s="96"/>
    </row>
    <row r="89" spans="1:5" ht="14.45" hidden="1" customHeight="1" outlineLevel="1">
      <c r="A89" s="144"/>
      <c r="B89" s="51" t="s">
        <v>175</v>
      </c>
      <c r="C89" s="83"/>
      <c r="D89" s="93">
        <f>+(C89/$F$1)</f>
        <v>0</v>
      </c>
      <c r="E89" s="96"/>
    </row>
    <row r="90" spans="1:5" ht="14.45" hidden="1" customHeight="1" outlineLevel="1">
      <c r="A90" s="144"/>
      <c r="B90" s="51" t="s">
        <v>176</v>
      </c>
      <c r="C90" s="83"/>
      <c r="D90" s="93">
        <f>+(C90/$F$1)</f>
        <v>0</v>
      </c>
      <c r="E90" s="96"/>
    </row>
    <row r="91" spans="1:5" ht="14.45" hidden="1" customHeight="1" outlineLevel="1">
      <c r="A91" s="144"/>
      <c r="B91" s="51" t="s">
        <v>177</v>
      </c>
      <c r="C91" s="83"/>
      <c r="D91" s="93">
        <f>+(C91/$F$1)</f>
        <v>0</v>
      </c>
      <c r="E91" s="96"/>
    </row>
    <row r="92" spans="1:5" ht="14.45" hidden="1" customHeight="1" outlineLevel="1">
      <c r="A92" s="144"/>
      <c r="B92" s="51" t="s">
        <v>122</v>
      </c>
      <c r="C92" s="83"/>
      <c r="D92" s="93">
        <f>+(C92/$F$1)</f>
        <v>0</v>
      </c>
      <c r="E92" s="96"/>
    </row>
    <row r="93" spans="1:5" collapsed="1">
      <c r="A93" s="144"/>
      <c r="B93" s="74" t="s">
        <v>178</v>
      </c>
      <c r="C93" s="57"/>
      <c r="D93" s="94">
        <f>(COUNT(C94:C97))*5</f>
        <v>0</v>
      </c>
      <c r="E93" s="95" t="e">
        <f>+C93/D93</f>
        <v>#DIV/0!</v>
      </c>
    </row>
    <row r="94" spans="1:5" ht="14.45" hidden="1" customHeight="1" outlineLevel="1">
      <c r="A94" s="144"/>
      <c r="B94" s="51" t="s">
        <v>179</v>
      </c>
      <c r="C94" s="83"/>
      <c r="D94" s="93">
        <f>+(C94/$F$1)</f>
        <v>0</v>
      </c>
      <c r="E94" s="96"/>
    </row>
    <row r="95" spans="1:5" ht="14.45" hidden="1" customHeight="1" outlineLevel="1">
      <c r="A95" s="144"/>
      <c r="B95" s="51" t="s">
        <v>180</v>
      </c>
      <c r="C95" s="83"/>
      <c r="D95" s="93">
        <f>+(C95/$F$1)</f>
        <v>0</v>
      </c>
      <c r="E95" s="96"/>
    </row>
    <row r="96" spans="1:5" ht="14.45" hidden="1" customHeight="1" outlineLevel="1">
      <c r="A96" s="144"/>
      <c r="B96" s="51" t="s">
        <v>181</v>
      </c>
      <c r="C96" s="83"/>
      <c r="D96" s="93">
        <f>+(C96/$F$1)</f>
        <v>0</v>
      </c>
      <c r="E96" s="96"/>
    </row>
    <row r="97" spans="1:5" ht="14.45" hidden="1" customHeight="1" outlineLevel="1">
      <c r="A97" s="144"/>
      <c r="B97" s="51" t="s">
        <v>122</v>
      </c>
      <c r="C97" s="83"/>
      <c r="D97" s="93">
        <f>+(C97/$F$1)</f>
        <v>0</v>
      </c>
      <c r="E97" s="96"/>
    </row>
    <row r="98" spans="1:5" collapsed="1">
      <c r="A98" s="144"/>
      <c r="B98" s="74" t="s">
        <v>182</v>
      </c>
      <c r="C98" s="57"/>
      <c r="D98" s="94">
        <f>(COUNT(C99:C101))*5</f>
        <v>0</v>
      </c>
      <c r="E98" s="95" t="e">
        <f>+C98/D98</f>
        <v>#DIV/0!</v>
      </c>
    </row>
    <row r="99" spans="1:5" ht="46.5" hidden="1" outlineLevel="1">
      <c r="A99" s="144"/>
      <c r="B99" s="51" t="s">
        <v>183</v>
      </c>
      <c r="C99" s="83"/>
      <c r="D99" s="78">
        <f>+(C99/$F$1)</f>
        <v>0</v>
      </c>
    </row>
    <row r="100" spans="1:5" hidden="1" outlineLevel="1">
      <c r="A100" s="144"/>
      <c r="B100" s="51" t="s">
        <v>184</v>
      </c>
      <c r="C100" s="83"/>
      <c r="D100" s="78">
        <f>+(C100/$F$1)</f>
        <v>0</v>
      </c>
    </row>
    <row r="101" spans="1:5" hidden="1" outlineLevel="1">
      <c r="A101" s="144"/>
      <c r="B101" s="51" t="s">
        <v>160</v>
      </c>
      <c r="C101" s="83"/>
      <c r="D101" s="78">
        <f>+(C101/$F$1)</f>
        <v>0</v>
      </c>
    </row>
    <row r="102" spans="1:5" collapsed="1">
      <c r="A102" s="144"/>
      <c r="B102" s="74" t="s">
        <v>185</v>
      </c>
      <c r="C102" s="99"/>
      <c r="D102" s="100">
        <f>(COUNT(C103:C109))*5</f>
        <v>0</v>
      </c>
      <c r="E102" s="101" t="e">
        <f>+C102/D102</f>
        <v>#DIV/0!</v>
      </c>
    </row>
    <row r="103" spans="1:5" ht="30.95" hidden="1" outlineLevel="1">
      <c r="A103" s="144"/>
      <c r="B103" s="51" t="s">
        <v>186</v>
      </c>
      <c r="C103" s="102"/>
      <c r="D103" s="78">
        <f t="shared" ref="D103:D116" si="7">+(C103/$F$1)</f>
        <v>0</v>
      </c>
      <c r="E103" s="103"/>
    </row>
    <row r="104" spans="1:5" ht="30.95" hidden="1" outlineLevel="1">
      <c r="A104" s="144"/>
      <c r="B104" s="51" t="s">
        <v>187</v>
      </c>
      <c r="C104" s="102"/>
      <c r="D104" s="78">
        <f t="shared" si="7"/>
        <v>0</v>
      </c>
      <c r="E104" s="103"/>
    </row>
    <row r="105" spans="1:5" hidden="1" outlineLevel="1">
      <c r="A105" s="144"/>
      <c r="B105" s="49" t="s">
        <v>188</v>
      </c>
      <c r="C105" s="102"/>
      <c r="D105" s="78">
        <f t="shared" si="7"/>
        <v>0</v>
      </c>
      <c r="E105" s="103"/>
    </row>
    <row r="106" spans="1:5" hidden="1" outlineLevel="1">
      <c r="A106" s="144"/>
      <c r="B106" s="49" t="s">
        <v>189</v>
      </c>
      <c r="C106" s="102"/>
      <c r="D106" s="78">
        <f t="shared" si="7"/>
        <v>0</v>
      </c>
      <c r="E106" s="103"/>
    </row>
    <row r="107" spans="1:5" hidden="1" outlineLevel="1">
      <c r="A107" s="144"/>
      <c r="B107" s="49" t="s">
        <v>190</v>
      </c>
      <c r="C107" s="102"/>
      <c r="D107" s="78">
        <f t="shared" si="7"/>
        <v>0</v>
      </c>
      <c r="E107" s="103"/>
    </row>
    <row r="108" spans="1:5" hidden="1" outlineLevel="1">
      <c r="A108" s="144"/>
      <c r="B108" s="49" t="s">
        <v>191</v>
      </c>
      <c r="C108" s="102"/>
      <c r="D108" s="78">
        <f t="shared" si="7"/>
        <v>0</v>
      </c>
      <c r="E108" s="103"/>
    </row>
    <row r="109" spans="1:5" ht="30.95" hidden="1" outlineLevel="1">
      <c r="A109" s="144"/>
      <c r="B109" s="49" t="s">
        <v>192</v>
      </c>
      <c r="C109" s="102"/>
      <c r="D109" s="78">
        <f t="shared" si="7"/>
        <v>0</v>
      </c>
      <c r="E109" s="103"/>
    </row>
    <row r="110" spans="1:5" hidden="1" outlineLevel="1">
      <c r="A110" s="144"/>
      <c r="B110" s="49" t="s">
        <v>193</v>
      </c>
      <c r="C110" s="102"/>
      <c r="D110" s="78">
        <f t="shared" si="7"/>
        <v>0</v>
      </c>
      <c r="E110" s="103"/>
    </row>
    <row r="111" spans="1:5" hidden="1" outlineLevel="1">
      <c r="A111" s="144"/>
      <c r="B111" s="49" t="s">
        <v>194</v>
      </c>
      <c r="C111" s="102"/>
      <c r="D111" s="78">
        <f t="shared" si="7"/>
        <v>0</v>
      </c>
      <c r="E111" s="103"/>
    </row>
    <row r="112" spans="1:5" hidden="1" outlineLevel="1">
      <c r="A112" s="144"/>
      <c r="B112" s="49" t="s">
        <v>195</v>
      </c>
      <c r="C112" s="102"/>
      <c r="D112" s="78">
        <f t="shared" si="7"/>
        <v>0</v>
      </c>
      <c r="E112" s="103"/>
    </row>
    <row r="113" spans="1:5" ht="15.95" collapsed="1" thickBot="1">
      <c r="A113" s="144"/>
      <c r="B113" s="74" t="s">
        <v>196</v>
      </c>
      <c r="C113" s="99"/>
      <c r="D113" s="100">
        <f>(COUNT(C114:C116))*5</f>
        <v>15</v>
      </c>
      <c r="E113" s="95">
        <f>+C113/D113</f>
        <v>0</v>
      </c>
    </row>
    <row r="114" spans="1:5" ht="30.95" hidden="1" outlineLevel="1">
      <c r="A114" s="144"/>
      <c r="B114" s="51" t="s">
        <v>197</v>
      </c>
      <c r="C114" s="102">
        <v>5</v>
      </c>
      <c r="D114" s="78">
        <f t="shared" si="7"/>
        <v>1</v>
      </c>
      <c r="E114" s="96"/>
    </row>
    <row r="115" spans="1:5" hidden="1" outlineLevel="1">
      <c r="A115" s="144"/>
      <c r="B115" s="51" t="s">
        <v>198</v>
      </c>
      <c r="C115" s="102">
        <v>3</v>
      </c>
      <c r="D115" s="78">
        <f t="shared" si="7"/>
        <v>0.6</v>
      </c>
      <c r="E115" s="96"/>
    </row>
    <row r="116" spans="1:5" ht="15.95" hidden="1" outlineLevel="1" thickBot="1">
      <c r="A116" s="144"/>
      <c r="B116" s="51" t="s">
        <v>199</v>
      </c>
      <c r="C116" s="102">
        <v>3</v>
      </c>
      <c r="D116" s="78">
        <f t="shared" si="7"/>
        <v>0.6</v>
      </c>
      <c r="E116" s="96"/>
    </row>
    <row r="117" spans="1:5" ht="30" customHeight="1" collapsed="1" thickBot="1">
      <c r="B117" s="75" t="s">
        <v>200</v>
      </c>
      <c r="C117" s="104">
        <f>+SUM(C118)</f>
        <v>0</v>
      </c>
      <c r="D117" s="104">
        <f>+SUM(D118)</f>
        <v>10</v>
      </c>
      <c r="E117" s="77">
        <f>+C117/D117</f>
        <v>0</v>
      </c>
    </row>
    <row r="118" spans="1:5" ht="14.45" customHeight="1" thickBot="1">
      <c r="A118" s="142" t="s">
        <v>201</v>
      </c>
      <c r="B118" s="52" t="s">
        <v>202</v>
      </c>
      <c r="C118" s="105"/>
      <c r="D118" s="106">
        <f>(COUNT(C119:C120))*5</f>
        <v>10</v>
      </c>
      <c r="E118" s="95">
        <f>+C118/D118</f>
        <v>0</v>
      </c>
    </row>
    <row r="119" spans="1:5" ht="30.95" hidden="1" outlineLevel="1">
      <c r="A119" s="142"/>
      <c r="B119" s="49" t="s">
        <v>203</v>
      </c>
      <c r="C119" s="102">
        <v>3</v>
      </c>
      <c r="D119" s="78">
        <f t="shared" ref="D119:D120" si="8">+(C119/$F$1)</f>
        <v>0.6</v>
      </c>
      <c r="E119" s="96"/>
    </row>
    <row r="120" spans="1:5" ht="31.5" hidden="1" outlineLevel="1" thickBot="1">
      <c r="A120" s="142"/>
      <c r="B120" s="107" t="s">
        <v>204</v>
      </c>
      <c r="C120" s="102">
        <v>5</v>
      </c>
      <c r="D120" s="78">
        <f t="shared" si="8"/>
        <v>1</v>
      </c>
      <c r="E120" s="96"/>
    </row>
    <row r="121" spans="1:5" ht="30" customHeight="1" collapsed="1" thickBot="1">
      <c r="B121" s="108" t="s">
        <v>205</v>
      </c>
      <c r="C121" s="104">
        <f>+SUM(C122,C128)</f>
        <v>0</v>
      </c>
      <c r="D121" s="104">
        <f>+SUM(D122,D128)</f>
        <v>0</v>
      </c>
      <c r="E121" s="77" t="e">
        <f>+C121/D121</f>
        <v>#DIV/0!</v>
      </c>
    </row>
    <row r="122" spans="1:5">
      <c r="A122" s="142" t="s">
        <v>201</v>
      </c>
      <c r="B122" s="52" t="s">
        <v>206</v>
      </c>
      <c r="C122" s="105"/>
      <c r="D122" s="106">
        <f>(COUNT(C123:C127))*5</f>
        <v>0</v>
      </c>
      <c r="E122" s="95" t="e">
        <f>+C122/D122</f>
        <v>#DIV/0!</v>
      </c>
    </row>
    <row r="123" spans="1:5" ht="30.95" hidden="1" outlineLevel="1">
      <c r="A123" s="142"/>
      <c r="B123" s="49" t="s">
        <v>207</v>
      </c>
      <c r="C123" s="102"/>
      <c r="D123" s="78">
        <f t="shared" ref="D123" si="9">+(C123/$F$1)</f>
        <v>0</v>
      </c>
      <c r="E123" s="96"/>
    </row>
    <row r="124" spans="1:5" hidden="1" outlineLevel="1">
      <c r="A124" s="142"/>
      <c r="B124" s="49" t="s">
        <v>208</v>
      </c>
      <c r="C124" s="102"/>
      <c r="D124" s="78">
        <f>+(C124/$F$1)</f>
        <v>0</v>
      </c>
      <c r="E124" s="96"/>
    </row>
    <row r="125" spans="1:5" ht="30.95" hidden="1" outlineLevel="1">
      <c r="A125" s="142"/>
      <c r="B125" s="49" t="s">
        <v>209</v>
      </c>
      <c r="C125" s="102"/>
      <c r="D125" s="78">
        <f>+(C125/$F$1)</f>
        <v>0</v>
      </c>
      <c r="E125" s="96"/>
    </row>
    <row r="126" spans="1:5" hidden="1" outlineLevel="1">
      <c r="A126" s="142"/>
      <c r="B126" s="49" t="s">
        <v>208</v>
      </c>
      <c r="C126" s="102"/>
      <c r="D126" s="78">
        <f>+(C126/$F$1)</f>
        <v>0</v>
      </c>
      <c r="E126" s="96"/>
    </row>
    <row r="127" spans="1:5" hidden="1" outlineLevel="1">
      <c r="A127" s="142"/>
      <c r="B127" s="49" t="s">
        <v>210</v>
      </c>
      <c r="C127" s="102"/>
      <c r="D127" s="78">
        <f>+(C127/$F$1)</f>
        <v>0</v>
      </c>
      <c r="E127" s="96"/>
    </row>
    <row r="128" spans="1:5" collapsed="1">
      <c r="A128" s="142"/>
      <c r="B128" s="52" t="s">
        <v>211</v>
      </c>
      <c r="C128" s="105"/>
      <c r="D128" s="106">
        <f>(COUNT(C129:C130))*5</f>
        <v>0</v>
      </c>
      <c r="E128" s="95" t="e">
        <f>+C128/D128</f>
        <v>#DIV/0!</v>
      </c>
    </row>
    <row r="129" spans="1:5" ht="46.5" hidden="1" outlineLevel="1">
      <c r="A129" s="142"/>
      <c r="B129" s="49" t="s">
        <v>212</v>
      </c>
      <c r="C129" s="102"/>
      <c r="D129" s="78">
        <f>+(C129/$F$1)</f>
        <v>0</v>
      </c>
      <c r="E129" s="96"/>
    </row>
    <row r="130" spans="1:5" ht="15.95" hidden="1" outlineLevel="1" thickBot="1">
      <c r="A130" s="142"/>
      <c r="B130" s="49" t="s">
        <v>213</v>
      </c>
      <c r="C130" s="102"/>
      <c r="D130" s="78">
        <f>+(C130/$F$1)</f>
        <v>0</v>
      </c>
      <c r="E130" s="96"/>
    </row>
    <row r="131" spans="1:5" s="82" customFormat="1" ht="30" hidden="1" customHeight="1" outlineLevel="1" thickBot="1">
      <c r="A131" s="53"/>
      <c r="B131" s="108" t="s">
        <v>214</v>
      </c>
      <c r="C131" s="104"/>
      <c r="D131" s="104">
        <f>+SUM(D132)</f>
        <v>15</v>
      </c>
      <c r="E131" s="77">
        <f>+C131/D131</f>
        <v>0</v>
      </c>
    </row>
    <row r="132" spans="1:5" ht="14.45" customHeight="1" collapsed="1" thickBot="1">
      <c r="A132" s="142" t="s">
        <v>201</v>
      </c>
      <c r="B132" s="52" t="s">
        <v>215</v>
      </c>
      <c r="C132" s="105"/>
      <c r="D132" s="106">
        <f>(COUNT(C133:C135))*5</f>
        <v>15</v>
      </c>
      <c r="E132" s="95">
        <f>+C132/D132</f>
        <v>0</v>
      </c>
    </row>
    <row r="133" spans="1:5" ht="30.95" hidden="1" outlineLevel="1">
      <c r="A133" s="142"/>
      <c r="B133" s="49" t="s">
        <v>216</v>
      </c>
      <c r="C133" s="102">
        <v>3</v>
      </c>
      <c r="D133" s="78">
        <f t="shared" ref="D133:D135" si="10">+(C133/$F$1)</f>
        <v>0.6</v>
      </c>
      <c r="E133" s="96"/>
    </row>
    <row r="134" spans="1:5" hidden="1" outlineLevel="1">
      <c r="A134" s="142"/>
      <c r="B134" s="49" t="s">
        <v>217</v>
      </c>
      <c r="C134" s="102">
        <v>0</v>
      </c>
      <c r="D134" s="78">
        <f t="shared" si="10"/>
        <v>0</v>
      </c>
      <c r="E134" s="96"/>
    </row>
    <row r="135" spans="1:5" ht="18" hidden="1" customHeight="1" outlineLevel="1" thickBot="1">
      <c r="A135" s="142"/>
      <c r="B135" s="107" t="s">
        <v>218</v>
      </c>
      <c r="C135" s="102">
        <v>0</v>
      </c>
      <c r="D135" s="78">
        <f t="shared" si="10"/>
        <v>0</v>
      </c>
      <c r="E135" s="96"/>
    </row>
    <row r="136" spans="1:5" ht="15.95" collapsed="1" thickBot="1">
      <c r="A136" s="142"/>
      <c r="B136" s="75" t="s">
        <v>219</v>
      </c>
      <c r="C136" s="104">
        <f>+SUM(C137)</f>
        <v>0</v>
      </c>
      <c r="D136" s="104">
        <f>+SUM(D137)</f>
        <v>10</v>
      </c>
      <c r="E136" s="77">
        <f>+C136/D136</f>
        <v>0</v>
      </c>
    </row>
    <row r="137" spans="1:5">
      <c r="A137" s="142"/>
      <c r="B137" s="52" t="s">
        <v>220</v>
      </c>
      <c r="C137" s="105"/>
      <c r="D137" s="110">
        <f>(COUNT(C138:C139))*5</f>
        <v>10</v>
      </c>
      <c r="E137" s="111">
        <f>+C137/D137</f>
        <v>0</v>
      </c>
    </row>
    <row r="138" spans="1:5" ht="46.5" hidden="1" outlineLevel="1">
      <c r="A138" s="142"/>
      <c r="B138" s="49" t="s">
        <v>221</v>
      </c>
      <c r="C138" s="102">
        <v>3</v>
      </c>
      <c r="D138" s="78">
        <f t="shared" ref="D138:D139" si="11">+(C138/$F$1)</f>
        <v>0.6</v>
      </c>
      <c r="E138" s="96"/>
    </row>
    <row r="139" spans="1:5" hidden="1" outlineLevel="1">
      <c r="A139" s="142"/>
      <c r="B139" s="49" t="s">
        <v>222</v>
      </c>
      <c r="C139" s="102">
        <v>3</v>
      </c>
      <c r="D139" s="78">
        <f t="shared" si="11"/>
        <v>0.6</v>
      </c>
      <c r="E139" s="96"/>
    </row>
    <row r="140" spans="1:5" ht="15.95" collapsed="1" thickBot="1">
      <c r="B140" s="49"/>
      <c r="C140" s="109"/>
      <c r="D140" s="88"/>
    </row>
    <row r="141" spans="1:5" s="82" customFormat="1" ht="30" customHeight="1" thickBot="1">
      <c r="A141" s="139" t="s">
        <v>41</v>
      </c>
      <c r="B141" s="112" t="s">
        <v>223</v>
      </c>
      <c r="C141" s="113">
        <f>+SUM(C142,C145,C151)</f>
        <v>0</v>
      </c>
      <c r="D141" s="113">
        <f>+SUM(D142,D145,D151)</f>
        <v>20</v>
      </c>
      <c r="E141" s="77">
        <f>+C141/D141</f>
        <v>0</v>
      </c>
    </row>
    <row r="142" spans="1:5">
      <c r="A142" s="139"/>
      <c r="B142" s="55" t="s">
        <v>224</v>
      </c>
      <c r="C142" s="114"/>
      <c r="D142" s="115">
        <f>(COUNT(C143:C144))*5</f>
        <v>0</v>
      </c>
      <c r="E142" s="111" t="e">
        <f>+C142/D142</f>
        <v>#DIV/0!</v>
      </c>
    </row>
    <row r="143" spans="1:5" ht="30.95" hidden="1" outlineLevel="1">
      <c r="A143" s="139"/>
      <c r="B143" s="49" t="s">
        <v>225</v>
      </c>
      <c r="C143" s="102"/>
      <c r="D143" s="78">
        <f t="shared" ref="D143:D155" si="12">+(C143/$F$1)</f>
        <v>0</v>
      </c>
      <c r="E143" s="96"/>
    </row>
    <row r="144" spans="1:5" hidden="1" outlineLevel="1">
      <c r="A144" s="139"/>
      <c r="B144" s="49" t="s">
        <v>226</v>
      </c>
      <c r="C144" s="102"/>
      <c r="D144" s="78">
        <f t="shared" si="12"/>
        <v>0</v>
      </c>
      <c r="E144" s="96"/>
    </row>
    <row r="145" spans="1:5" collapsed="1">
      <c r="A145" s="139"/>
      <c r="B145" s="55" t="s">
        <v>227</v>
      </c>
      <c r="C145" s="114"/>
      <c r="D145" s="115">
        <f>(COUNT(C146:C150))*5</f>
        <v>0</v>
      </c>
      <c r="E145" s="111" t="e">
        <f>+C145/D145</f>
        <v>#DIV/0!</v>
      </c>
    </row>
    <row r="146" spans="1:5" ht="46.5" hidden="1" outlineLevel="1">
      <c r="A146" s="139"/>
      <c r="B146" s="49" t="s">
        <v>228</v>
      </c>
      <c r="C146" s="102"/>
      <c r="D146" s="78">
        <f t="shared" si="12"/>
        <v>0</v>
      </c>
      <c r="E146" s="96"/>
    </row>
    <row r="147" spans="1:5" ht="30.95" hidden="1" outlineLevel="1">
      <c r="A147" s="139"/>
      <c r="B147" s="49" t="s">
        <v>229</v>
      </c>
      <c r="C147" s="102"/>
      <c r="D147" s="78">
        <f t="shared" si="12"/>
        <v>0</v>
      </c>
      <c r="E147" s="96"/>
    </row>
    <row r="148" spans="1:5" ht="46.5" hidden="1" outlineLevel="1">
      <c r="A148" s="139"/>
      <c r="B148" s="49" t="s">
        <v>230</v>
      </c>
      <c r="C148" s="102"/>
      <c r="D148" s="78">
        <f t="shared" si="12"/>
        <v>0</v>
      </c>
      <c r="E148" s="96"/>
    </row>
    <row r="149" spans="1:5" hidden="1" outlineLevel="1">
      <c r="A149" s="139"/>
      <c r="B149" s="49" t="s">
        <v>231</v>
      </c>
      <c r="C149" s="102"/>
      <c r="D149" s="78">
        <f t="shared" si="12"/>
        <v>0</v>
      </c>
      <c r="E149" s="96"/>
    </row>
    <row r="150" spans="1:5" hidden="1" outlineLevel="1">
      <c r="A150" s="139"/>
      <c r="B150" s="49" t="s">
        <v>232</v>
      </c>
      <c r="C150" s="102"/>
      <c r="D150" s="78">
        <f t="shared" si="12"/>
        <v>0</v>
      </c>
      <c r="E150" s="96"/>
    </row>
    <row r="151" spans="1:5" collapsed="1">
      <c r="A151" s="139"/>
      <c r="B151" s="55" t="s">
        <v>233</v>
      </c>
      <c r="C151" s="114"/>
      <c r="D151" s="115">
        <f>(COUNT(C152:C155))*5</f>
        <v>20</v>
      </c>
      <c r="E151" s="111">
        <f>+C151/D151</f>
        <v>0</v>
      </c>
    </row>
    <row r="152" spans="1:5" ht="30.95" hidden="1" outlineLevel="1">
      <c r="A152" s="139"/>
      <c r="B152" s="49" t="s">
        <v>234</v>
      </c>
      <c r="C152" s="102">
        <v>5</v>
      </c>
      <c r="D152" s="78">
        <f t="shared" si="12"/>
        <v>1</v>
      </c>
      <c r="E152" s="96"/>
    </row>
    <row r="153" spans="1:5" ht="30.95" hidden="1" outlineLevel="1">
      <c r="A153" s="139"/>
      <c r="B153" s="49" t="s">
        <v>235</v>
      </c>
      <c r="C153" s="102">
        <v>3</v>
      </c>
      <c r="D153" s="78">
        <f t="shared" si="12"/>
        <v>0.6</v>
      </c>
      <c r="E153" s="96"/>
    </row>
    <row r="154" spans="1:5" ht="20.100000000000001" hidden="1" customHeight="1" outlineLevel="1">
      <c r="A154" s="139"/>
      <c r="B154" s="56" t="s">
        <v>236</v>
      </c>
      <c r="C154" s="102">
        <v>3</v>
      </c>
      <c r="D154" s="78">
        <f t="shared" si="12"/>
        <v>0.6</v>
      </c>
      <c r="E154" s="96"/>
    </row>
    <row r="155" spans="1:5" ht="19.5" hidden="1" customHeight="1" outlineLevel="1">
      <c r="A155" s="139"/>
      <c r="B155" s="56" t="s">
        <v>237</v>
      </c>
      <c r="C155" s="102">
        <v>3</v>
      </c>
      <c r="D155" s="78">
        <f t="shared" si="12"/>
        <v>0.6</v>
      </c>
      <c r="E155" s="96"/>
    </row>
    <row r="156" spans="1:5" ht="15.95" collapsed="1" thickBot="1">
      <c r="B156" s="49"/>
      <c r="C156" s="109"/>
      <c r="D156" s="88"/>
    </row>
    <row r="157" spans="1:5" s="82" customFormat="1" ht="30" customHeight="1" thickBot="1">
      <c r="A157" s="145" t="s">
        <v>41</v>
      </c>
      <c r="B157" s="112" t="s">
        <v>238</v>
      </c>
      <c r="C157" s="113">
        <f>+SUM(C158)</f>
        <v>0</v>
      </c>
      <c r="D157" s="113">
        <f>+SUM(D158)</f>
        <v>50</v>
      </c>
      <c r="E157" s="77">
        <f>+C157/D157</f>
        <v>0</v>
      </c>
    </row>
    <row r="158" spans="1:5">
      <c r="A158" s="145"/>
      <c r="B158" s="55" t="s">
        <v>239</v>
      </c>
      <c r="C158" s="114"/>
      <c r="D158" s="115">
        <f>(COUNT(C159:C168))*5</f>
        <v>50</v>
      </c>
      <c r="E158" s="111">
        <f>+C158/D158</f>
        <v>0</v>
      </c>
    </row>
    <row r="159" spans="1:5" ht="30.95" hidden="1" outlineLevel="1">
      <c r="A159" s="145"/>
      <c r="B159" s="49" t="s">
        <v>240</v>
      </c>
      <c r="C159" s="102">
        <v>5</v>
      </c>
      <c r="D159" s="78">
        <f t="shared" ref="D159:D168" si="13">+(C159/$F$1)</f>
        <v>1</v>
      </c>
      <c r="E159" s="96"/>
    </row>
    <row r="160" spans="1:5" ht="30.95" hidden="1" outlineLevel="1">
      <c r="A160" s="145"/>
      <c r="B160" s="49" t="s">
        <v>241</v>
      </c>
      <c r="C160" s="102">
        <v>3</v>
      </c>
      <c r="D160" s="78">
        <f t="shared" si="13"/>
        <v>0.6</v>
      </c>
      <c r="E160" s="96"/>
    </row>
    <row r="161" spans="1:5" ht="30.95" hidden="1" outlineLevel="1">
      <c r="A161" s="145"/>
      <c r="B161" s="56" t="s">
        <v>242</v>
      </c>
      <c r="C161" s="102">
        <v>3</v>
      </c>
      <c r="D161" s="78">
        <f t="shared" si="13"/>
        <v>0.6</v>
      </c>
      <c r="E161" s="96"/>
    </row>
    <row r="162" spans="1:5" hidden="1" outlineLevel="1">
      <c r="A162" s="145"/>
      <c r="B162" s="49" t="s">
        <v>243</v>
      </c>
      <c r="C162" s="102">
        <v>3</v>
      </c>
      <c r="D162" s="78">
        <f t="shared" si="13"/>
        <v>0.6</v>
      </c>
      <c r="E162" s="96"/>
    </row>
    <row r="163" spans="1:5" hidden="1" outlineLevel="1">
      <c r="A163" s="145"/>
      <c r="B163" s="49" t="s">
        <v>244</v>
      </c>
      <c r="C163" s="102">
        <v>3</v>
      </c>
      <c r="D163" s="78">
        <f t="shared" si="13"/>
        <v>0.6</v>
      </c>
      <c r="E163" s="96"/>
    </row>
    <row r="164" spans="1:5" hidden="1" outlineLevel="1">
      <c r="A164" s="145"/>
      <c r="B164" s="49" t="s">
        <v>245</v>
      </c>
      <c r="C164" s="102">
        <v>3</v>
      </c>
      <c r="D164" s="78">
        <f t="shared" si="13"/>
        <v>0.6</v>
      </c>
      <c r="E164" s="96"/>
    </row>
    <row r="165" spans="1:5" hidden="1" outlineLevel="1">
      <c r="A165" s="145"/>
      <c r="B165" s="49" t="s">
        <v>246</v>
      </c>
      <c r="C165" s="102">
        <v>3</v>
      </c>
      <c r="D165" s="78">
        <f t="shared" si="13"/>
        <v>0.6</v>
      </c>
      <c r="E165" s="96"/>
    </row>
    <row r="166" spans="1:5" hidden="1" outlineLevel="1">
      <c r="A166" s="145"/>
      <c r="B166" s="49" t="s">
        <v>247</v>
      </c>
      <c r="C166" s="102">
        <v>3</v>
      </c>
      <c r="D166" s="78">
        <f t="shared" si="13"/>
        <v>0.6</v>
      </c>
      <c r="E166" s="96"/>
    </row>
    <row r="167" spans="1:5" hidden="1" outlineLevel="1">
      <c r="A167" s="145"/>
      <c r="B167" s="49" t="s">
        <v>248</v>
      </c>
      <c r="C167" s="102">
        <v>3</v>
      </c>
      <c r="D167" s="78">
        <f t="shared" si="13"/>
        <v>0.6</v>
      </c>
      <c r="E167" s="96"/>
    </row>
    <row r="168" spans="1:5" hidden="1" outlineLevel="1">
      <c r="A168" s="145"/>
      <c r="B168" s="49" t="s">
        <v>249</v>
      </c>
      <c r="C168" s="102">
        <v>3</v>
      </c>
      <c r="D168" s="78">
        <f t="shared" si="13"/>
        <v>0.6</v>
      </c>
      <c r="E168" s="96"/>
    </row>
    <row r="169" spans="1:5" ht="15.95" collapsed="1" thickBot="1">
      <c r="B169" s="49"/>
    </row>
    <row r="170" spans="1:5" s="82" customFormat="1" ht="30" customHeight="1" thickBot="1">
      <c r="A170" s="145" t="s">
        <v>41</v>
      </c>
      <c r="B170" s="112" t="s">
        <v>250</v>
      </c>
      <c r="C170" s="113">
        <f>+SUM(C171)</f>
        <v>0</v>
      </c>
      <c r="D170" s="113">
        <f>+SUM(D171)</f>
        <v>20</v>
      </c>
      <c r="E170" s="77">
        <f>+C170/D170</f>
        <v>0</v>
      </c>
    </row>
    <row r="171" spans="1:5">
      <c r="A171" s="145"/>
      <c r="B171" s="55" t="s">
        <v>251</v>
      </c>
      <c r="C171" s="114"/>
      <c r="D171" s="115">
        <f>(COUNT(C172:C175))*5</f>
        <v>20</v>
      </c>
      <c r="E171" s="111">
        <f>+C171/D171</f>
        <v>0</v>
      </c>
    </row>
    <row r="172" spans="1:5" ht="38.1" hidden="1" customHeight="1" outlineLevel="1">
      <c r="A172" s="145"/>
      <c r="B172" s="56" t="s">
        <v>252</v>
      </c>
      <c r="C172" s="102">
        <v>3</v>
      </c>
      <c r="D172" s="78">
        <f t="shared" ref="D172:D175" si="14">+(C172/$F$1)</f>
        <v>0.6</v>
      </c>
      <c r="E172" s="96"/>
    </row>
    <row r="173" spans="1:5" hidden="1" outlineLevel="1">
      <c r="A173" s="145"/>
      <c r="B173" s="49" t="s">
        <v>253</v>
      </c>
      <c r="C173" s="102">
        <v>3</v>
      </c>
      <c r="D173" s="78">
        <f t="shared" si="14"/>
        <v>0.6</v>
      </c>
      <c r="E173" s="96"/>
    </row>
    <row r="174" spans="1:5" hidden="1" outlineLevel="1">
      <c r="A174" s="145"/>
      <c r="B174" s="49" t="s">
        <v>254</v>
      </c>
      <c r="C174" s="102">
        <v>3</v>
      </c>
      <c r="D174" s="78">
        <f t="shared" si="14"/>
        <v>0.6</v>
      </c>
      <c r="E174" s="96"/>
    </row>
    <row r="175" spans="1:5" ht="30.95" hidden="1" outlineLevel="1">
      <c r="A175" s="145"/>
      <c r="B175" s="49" t="s">
        <v>255</v>
      </c>
      <c r="C175" s="102">
        <v>3</v>
      </c>
      <c r="D175" s="78">
        <f t="shared" si="14"/>
        <v>0.6</v>
      </c>
      <c r="E175" s="96"/>
    </row>
    <row r="176" spans="1:5" ht="15.95" collapsed="1" thickBot="1">
      <c r="B176" s="49"/>
    </row>
    <row r="177" spans="1:5" s="82" customFormat="1" ht="30" customHeight="1" thickBot="1">
      <c r="A177" s="145" t="s">
        <v>41</v>
      </c>
      <c r="B177" s="112" t="s">
        <v>256</v>
      </c>
      <c r="C177" s="113">
        <f>+SUM(C178)</f>
        <v>0</v>
      </c>
      <c r="D177" s="113">
        <f>+SUM(D178)</f>
        <v>25</v>
      </c>
      <c r="E177" s="77">
        <f>+C177/D177</f>
        <v>0</v>
      </c>
    </row>
    <row r="178" spans="1:5">
      <c r="A178" s="145"/>
      <c r="B178" s="55" t="s">
        <v>257</v>
      </c>
      <c r="C178" s="114"/>
      <c r="D178" s="115">
        <f>(COUNT(C179:C183))*5</f>
        <v>25</v>
      </c>
      <c r="E178" s="111">
        <f>+C178/D178</f>
        <v>0</v>
      </c>
    </row>
    <row r="179" spans="1:5" ht="33.950000000000003" hidden="1" customHeight="1" outlineLevel="1">
      <c r="A179" s="145"/>
      <c r="B179" s="56" t="s">
        <v>258</v>
      </c>
      <c r="C179" s="102">
        <v>3</v>
      </c>
      <c r="D179" s="78">
        <f t="shared" ref="D179:D183" si="15">+(C179/$F$1)</f>
        <v>0.6</v>
      </c>
      <c r="E179" s="96"/>
    </row>
    <row r="180" spans="1:5" hidden="1" outlineLevel="1">
      <c r="A180" s="145"/>
      <c r="B180" s="49" t="s">
        <v>259</v>
      </c>
      <c r="C180" s="102">
        <v>5</v>
      </c>
      <c r="D180" s="78">
        <f t="shared" si="15"/>
        <v>1</v>
      </c>
      <c r="E180" s="96"/>
    </row>
    <row r="181" spans="1:5" hidden="1" outlineLevel="1">
      <c r="A181" s="145"/>
      <c r="B181" s="49" t="s">
        <v>260</v>
      </c>
      <c r="C181" s="102">
        <v>5</v>
      </c>
      <c r="D181" s="78">
        <f t="shared" si="15"/>
        <v>1</v>
      </c>
      <c r="E181" s="96"/>
    </row>
    <row r="182" spans="1:5" hidden="1" outlineLevel="1">
      <c r="A182" s="145"/>
      <c r="B182" s="49" t="s">
        <v>261</v>
      </c>
      <c r="C182" s="102">
        <v>5</v>
      </c>
      <c r="D182" s="78">
        <f t="shared" si="15"/>
        <v>1</v>
      </c>
      <c r="E182" s="96"/>
    </row>
    <row r="183" spans="1:5" hidden="1" outlineLevel="1">
      <c r="A183" s="145"/>
      <c r="B183" s="49" t="s">
        <v>262</v>
      </c>
      <c r="C183" s="102">
        <v>5</v>
      </c>
      <c r="D183" s="78">
        <f t="shared" si="15"/>
        <v>1</v>
      </c>
      <c r="E183" s="96"/>
    </row>
    <row r="184" spans="1:5" collapsed="1">
      <c r="B184" s="49"/>
    </row>
  </sheetData>
  <autoFilter ref="A1:F139" xr:uid="{942FDA60-FB83-4E3E-B4B5-74B4A537E490}"/>
  <mergeCells count="14">
    <mergeCell ref="A157:A168"/>
    <mergeCell ref="A170:A175"/>
    <mergeCell ref="A177:A183"/>
    <mergeCell ref="A7:A29"/>
    <mergeCell ref="A31:A57"/>
    <mergeCell ref="A132:A139"/>
    <mergeCell ref="B5:D5"/>
    <mergeCell ref="A4:D4"/>
    <mergeCell ref="A141:A155"/>
    <mergeCell ref="A5:A6"/>
    <mergeCell ref="A118:A120"/>
    <mergeCell ref="A122:A130"/>
    <mergeCell ref="A59:A101"/>
    <mergeCell ref="A102:A116"/>
  </mergeCells>
  <conditionalFormatting sqref="D9:D15">
    <cfRule type="containsText" dxfId="1" priority="1" operator="containsText" text="#¡VALOR!">
      <formula>NOT(ISERROR(SEARCH("#¡VALOR!",D9)))</formula>
    </cfRule>
    <cfRule type="cellIs" dxfId="0" priority="2" operator="equal">
      <formula>#VALUE!</formula>
    </cfRule>
  </conditionalFormatting>
  <dataValidations count="1">
    <dataValidation type="list" allowBlank="1" showInputMessage="1" showErrorMessage="1" sqref="C17:C20 C22:C25 C27:C29 C32:C35 C42:C45 C47:C52 C60:C66 C68:C74 C76:C81 C83:C86 C88:C92 C94:C97 C99:C101 C103:C112 C119:C120 C129:C130 C138:C140 C133:C135 C143:C144 C146:C150 C152:C156 C159:C168 C172:C176 C179:C184 C9:C15 C37:C40 C55:C57 C114:C116 C123:C127" xr:uid="{04D799E8-88E0-4388-9F08-6B503A650EED}">
      <formula1>$F$1:$F$4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DDC5-CB06-4BF9-8EAA-07CBE9DB786E}">
  <dimension ref="B2:M6"/>
  <sheetViews>
    <sheetView showGridLines="0" zoomScale="70" zoomScaleNormal="70" workbookViewId="0">
      <selection activeCell="P2" sqref="P2"/>
    </sheetView>
  </sheetViews>
  <sheetFormatPr defaultColWidth="11.42578125" defaultRowHeight="14.45"/>
  <cols>
    <col min="2" max="2" width="43.42578125" customWidth="1"/>
    <col min="3" max="3" width="9.140625" bestFit="1" customWidth="1"/>
    <col min="7" max="7" width="50.5703125" bestFit="1" customWidth="1"/>
    <col min="11" max="11" width="55.140625" customWidth="1"/>
  </cols>
  <sheetData>
    <row r="2" spans="2:13" ht="47.45" customHeight="1" thickBot="1">
      <c r="B2" s="151" t="s">
        <v>263</v>
      </c>
      <c r="C2" s="151"/>
      <c r="D2" s="151"/>
      <c r="G2" s="152" t="s">
        <v>201</v>
      </c>
      <c r="H2" s="152"/>
      <c r="I2" s="152"/>
      <c r="K2" s="153" t="s">
        <v>41</v>
      </c>
      <c r="L2" s="153"/>
      <c r="M2" s="153"/>
    </row>
    <row r="3" spans="2:13" ht="15.6" customHeight="1">
      <c r="B3" s="116" t="s">
        <v>104</v>
      </c>
      <c r="C3" s="92">
        <f>+'Imp Ciclo '!E7</f>
        <v>0</v>
      </c>
      <c r="D3" s="146" t="e">
        <f>+AVERAGE(C3:C6)</f>
        <v>#DIV/0!</v>
      </c>
      <c r="G3" s="116" t="s">
        <v>200</v>
      </c>
      <c r="H3" s="95">
        <f>+'Imp Ciclo '!E117</f>
        <v>0</v>
      </c>
      <c r="I3" s="146" t="e">
        <f>+AVERAGE(H3:H5)</f>
        <v>#DIV/0!</v>
      </c>
      <c r="K3" s="116" t="s">
        <v>223</v>
      </c>
      <c r="L3" s="119">
        <f>+'Imp Ciclo '!E141</f>
        <v>0</v>
      </c>
      <c r="M3" s="146">
        <f>+AVERAGE(L3:L6)</f>
        <v>0</v>
      </c>
    </row>
    <row r="4" spans="2:13" ht="30.95">
      <c r="B4" s="117" t="s">
        <v>125</v>
      </c>
      <c r="C4" s="92">
        <f>+'Imp Ciclo '!E30</f>
        <v>0</v>
      </c>
      <c r="D4" s="149"/>
      <c r="G4" s="116" t="s">
        <v>205</v>
      </c>
      <c r="H4" s="95" t="e">
        <f>+'Imp Ciclo '!E121</f>
        <v>#DIV/0!</v>
      </c>
      <c r="I4" s="147"/>
      <c r="K4" s="116" t="s">
        <v>238</v>
      </c>
      <c r="L4" s="119">
        <f>+'Imp Ciclo '!E157</f>
        <v>0</v>
      </c>
      <c r="M4" s="147"/>
    </row>
    <row r="5" spans="2:13" ht="15.6" customHeight="1" thickBot="1">
      <c r="B5" s="117" t="s">
        <v>152</v>
      </c>
      <c r="C5" s="92" t="e">
        <f>+'Imp Ciclo '!E58</f>
        <v>#DIV/0!</v>
      </c>
      <c r="D5" s="149"/>
      <c r="G5" s="116" t="s">
        <v>219</v>
      </c>
      <c r="H5" s="95">
        <f>+'Imp Ciclo '!E136</f>
        <v>0</v>
      </c>
      <c r="I5" s="148"/>
      <c r="K5" s="116" t="s">
        <v>250</v>
      </c>
      <c r="L5" s="119">
        <f>+'Imp Ciclo '!E170</f>
        <v>0</v>
      </c>
      <c r="M5" s="147"/>
    </row>
    <row r="6" spans="2:13" ht="15.95" customHeight="1" thickBot="1">
      <c r="B6" s="117" t="s">
        <v>264</v>
      </c>
      <c r="C6" s="92"/>
      <c r="D6" s="150"/>
      <c r="G6" s="86"/>
      <c r="H6" s="118"/>
      <c r="I6" s="118"/>
      <c r="K6" s="116" t="s">
        <v>256</v>
      </c>
      <c r="L6" s="119">
        <f>+'Imp Ciclo '!E177</f>
        <v>0</v>
      </c>
      <c r="M6" s="148"/>
    </row>
  </sheetData>
  <mergeCells count="6">
    <mergeCell ref="M3:M6"/>
    <mergeCell ref="D3:D6"/>
    <mergeCell ref="B2:D2"/>
    <mergeCell ref="G2:I2"/>
    <mergeCell ref="I3:I5"/>
    <mergeCell ref="K2:M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Meneses</dc:creator>
  <cp:keywords/>
  <dc:description/>
  <cp:lastModifiedBy>Carlos Andres Osorio Arboleda</cp:lastModifiedBy>
  <cp:revision/>
  <dcterms:created xsi:type="dcterms:W3CDTF">2023-12-03T15:22:33Z</dcterms:created>
  <dcterms:modified xsi:type="dcterms:W3CDTF">2025-06-24T22:22:27Z</dcterms:modified>
  <cp:category/>
  <cp:contentStatus/>
</cp:coreProperties>
</file>