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filterPrivacy="1"/>
  <xr:revisionPtr revIDLastSave="0" documentId="12_ncr:500000_{2C2EC803-9099-41F0-B90C-31E926DE5AF7}" xr6:coauthVersionLast="33" xr6:coauthVersionMax="33" xr10:uidLastSave="{00000000-0000-0000-0000-000000000000}"/>
  <bookViews>
    <workbookView xWindow="0" yWindow="0" windowWidth="19200" windowHeight="6810" xr2:uid="{00000000-000D-0000-FFFF-FFFF00000000}"/>
  </bookViews>
  <sheets>
    <sheet name="COLCAP EGARCH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4" l="1"/>
  <c r="C2" i="4"/>
  <c r="H32" i="4" l="1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3" i="4"/>
  <c r="H2" i="4"/>
  <c r="C32" i="4"/>
  <c r="D32" i="4" s="1"/>
  <c r="C31" i="4"/>
  <c r="D31" i="4" s="1"/>
  <c r="C30" i="4"/>
  <c r="D30" i="4" s="1"/>
  <c r="C29" i="4"/>
  <c r="D29" i="4" s="1"/>
  <c r="C28" i="4"/>
  <c r="D28" i="4" s="1"/>
  <c r="C27" i="4"/>
  <c r="D27" i="4" s="1"/>
  <c r="C26" i="4"/>
  <c r="D26" i="4" s="1"/>
  <c r="C25" i="4"/>
  <c r="D25" i="4" s="1"/>
  <c r="C24" i="4"/>
  <c r="D24" i="4" s="1"/>
  <c r="C23" i="4"/>
  <c r="D23" i="4" s="1"/>
  <c r="C22" i="4"/>
  <c r="D22" i="4" s="1"/>
  <c r="C21" i="4"/>
  <c r="D21" i="4" s="1"/>
  <c r="C20" i="4"/>
  <c r="D20" i="4" s="1"/>
  <c r="C19" i="4"/>
  <c r="D19" i="4" s="1"/>
  <c r="C18" i="4"/>
  <c r="D18" i="4" s="1"/>
  <c r="C17" i="4"/>
  <c r="D17" i="4" s="1"/>
  <c r="C16" i="4"/>
  <c r="D16" i="4" s="1"/>
  <c r="C15" i="4"/>
  <c r="D15" i="4" s="1"/>
  <c r="C14" i="4"/>
  <c r="D14" i="4" s="1"/>
  <c r="C13" i="4"/>
  <c r="D13" i="4" s="1"/>
  <c r="C12" i="4"/>
  <c r="D12" i="4" s="1"/>
  <c r="C11" i="4"/>
  <c r="D11" i="4" s="1"/>
  <c r="C10" i="4"/>
  <c r="D10" i="4" s="1"/>
  <c r="C9" i="4"/>
  <c r="D9" i="4" s="1"/>
  <c r="C8" i="4"/>
  <c r="D8" i="4" s="1"/>
  <c r="C7" i="4"/>
  <c r="D7" i="4" s="1"/>
  <c r="C6" i="4"/>
  <c r="D6" i="4" s="1"/>
  <c r="C5" i="4"/>
  <c r="D5" i="4" s="1"/>
  <c r="C4" i="4"/>
  <c r="D4" i="4" s="1"/>
  <c r="C3" i="4"/>
  <c r="D3" i="4" s="1"/>
  <c r="H37" i="4" l="1"/>
  <c r="D2" i="4"/>
  <c r="D35" i="4" s="1"/>
  <c r="D36" i="4" s="1"/>
  <c r="D38" i="4" s="1"/>
</calcChain>
</file>

<file path=xl/sharedStrings.xml><?xml version="1.0" encoding="utf-8"?>
<sst xmlns="http://schemas.openxmlformats.org/spreadsheetml/2006/main" count="12" uniqueCount="12">
  <si>
    <t>COLCAP</t>
  </si>
  <si>
    <t>FECHA</t>
  </si>
  <si>
    <t>AR</t>
  </si>
  <si>
    <t>CAR</t>
  </si>
  <si>
    <t>ACAR</t>
  </si>
  <si>
    <t>J</t>
  </si>
  <si>
    <t>VARIANZA</t>
  </si>
  <si>
    <t>S&amp;P 500</t>
  </si>
  <si>
    <t>T0</t>
  </si>
  <si>
    <t>t1</t>
  </si>
  <si>
    <t>VAR_EXP</t>
  </si>
  <si>
    <t>PRONOSTICOS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</si>
</sst>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00_-;\-* #,##0.0000_-;_-* &quot;-&quot;??_-;_-@_-"/>
    <numFmt numFmtId="165" formatCode="_-* #,##0.000000_-;\-* #,##0.0000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4" fillId="0" borderId="0" applyNumberFormat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3" fillId="3" borderId="1" xfId="0" applyFont="1" applyFill="1" applyBorder="1"/>
    <xf numFmtId="14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5" fontId="0" fillId="0" borderId="1" xfId="1" applyNumberFormat="1" applyFont="1" applyBorder="1"/>
    <xf numFmtId="165" fontId="3" fillId="2" borderId="1" xfId="0" applyNumberFormat="1" applyFont="1" applyFill="1" applyBorder="1"/>
    <xf numFmtId="14" fontId="0" fillId="0" borderId="0" xfId="0" applyNumberFormat="1" applyBorder="1"/>
    <xf numFmtId="0" fontId="0" fillId="0" borderId="0" xfId="0" applyBorder="1"/>
    <xf numFmtId="165" fontId="0" fillId="0" borderId="0" xfId="0" applyNumberFormat="1" applyBorder="1"/>
    <xf numFmtId="165" fontId="0" fillId="0" borderId="0" xfId="1" applyNumberFormat="1" applyFont="1" applyBorder="1"/>
    <xf numFmtId="164" fontId="3" fillId="2" borderId="1" xfId="0" applyNumberFormat="1" applyFont="1" applyFill="1" applyBorder="1"/>
    <xf numFmtId="43" fontId="3" fillId="4" borderId="1" xfId="1" applyNumberFormat="1" applyFont="1" applyFill="1" applyBorder="1"/>
  </cellXfs>
  <cellStyles count="6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  <cellStyle name="Normal 2 2" xfId="5" xr:uid="{C4330AC8-A10A-47E7-B55A-747C4C31196A}"/>
    <cellStyle name="Normal 3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288893</xdr:colOff>
      <xdr:row>0</xdr:row>
      <xdr:rowOff>19050</xdr:rowOff>
    </xdr:from>
    <xdr:ext cx="118046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9F4C801-0A60-486E-A895-B47A765BAF3B}"/>
                </a:ext>
              </a:extLst>
            </xdr:cNvPr>
            <xdr:cNvSpPr txBox="1"/>
          </xdr:nvSpPr>
          <xdr:spPr>
            <a:xfrm>
              <a:off x="1098518" y="19050"/>
              <a:ext cx="11804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b="1" i="0">
                        <a:latin typeface="Cambria Math" panose="02040503050406030204" pitchFamily="18" charset="0"/>
                      </a:rPr>
                      <m:t>𝛃</m:t>
                    </m:r>
                  </m:oMath>
                </m:oMathPara>
              </a14:m>
              <a:endParaRPr lang="es-CO" sz="1100" b="1" i="0"/>
            </a:p>
          </xdr:txBody>
        </xdr:sp>
      </mc:Choice>
      <mc:Fallback xmlns="">
        <xdr:sp macro="" textlink="">
          <xdr:nvSpPr>
            <xdr:cNvPr id="2" name="CuadroTexto 1">
              <a:extLst>
                <a:ext uri="{FF2B5EF4-FFF2-40B4-BE49-F238E27FC236}">
                  <a16:creationId xmlns:a16="http://schemas.microsoft.com/office/drawing/2014/main" id="{99F4C801-0A60-486E-A895-B47A765BAF3B}"/>
                </a:ext>
              </a:extLst>
            </xdr:cNvPr>
            <xdr:cNvSpPr txBox="1"/>
          </xdr:nvSpPr>
          <xdr:spPr>
            <a:xfrm>
              <a:off x="1098518" y="19050"/>
              <a:ext cx="118046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b="1" i="0">
                  <a:latin typeface="Cambria Math" panose="02040503050406030204" pitchFamily="18" charset="0"/>
                </a:rPr>
                <a:t>𝛃</a:t>
              </a:r>
              <a:endParaRPr lang="es-CO" sz="1100" b="1" i="0"/>
            </a:p>
          </xdr:txBody>
        </xdr:sp>
      </mc:Fallback>
    </mc:AlternateContent>
    <xdr:clientData/>
  </xdr:oneCellAnchor>
  <xdr:oneCellAnchor>
    <xdr:from>
      <xdr:col>10</xdr:col>
      <xdr:colOff>333375</xdr:colOff>
      <xdr:row>0</xdr:row>
      <xdr:rowOff>0</xdr:rowOff>
    </xdr:from>
    <xdr:ext cx="121893" cy="17222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57238F7E-D4C9-4129-BCBB-3146FBD5EBA8}"/>
                </a:ext>
              </a:extLst>
            </xdr:cNvPr>
            <xdr:cNvSpPr txBox="1"/>
          </xdr:nvSpPr>
          <xdr:spPr>
            <a:xfrm>
              <a:off x="1905000" y="0"/>
              <a:ext cx="12189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l-GR" sz="1100" b="1" i="0">
                        <a:latin typeface="Cambria Math" panose="02040503050406030204" pitchFamily="18" charset="0"/>
                      </a:rPr>
                      <m:t>𝛂</m:t>
                    </m:r>
                  </m:oMath>
                </m:oMathPara>
              </a14:m>
              <a:endParaRPr lang="es-CO" sz="1100" b="1" i="0"/>
            </a:p>
          </xdr:txBody>
        </xdr:sp>
      </mc:Choice>
      <mc:Fallback xmlns="">
        <xdr:sp macro="" textlink="">
          <xdr:nvSpPr>
            <xdr:cNvPr id="3" name="CuadroTexto 2">
              <a:extLst>
                <a:ext uri="{FF2B5EF4-FFF2-40B4-BE49-F238E27FC236}">
                  <a16:creationId xmlns:a16="http://schemas.microsoft.com/office/drawing/2014/main" id="{57238F7E-D4C9-4129-BCBB-3146FBD5EBA8}"/>
                </a:ext>
              </a:extLst>
            </xdr:cNvPr>
            <xdr:cNvSpPr txBox="1"/>
          </xdr:nvSpPr>
          <xdr:spPr>
            <a:xfrm>
              <a:off x="1905000" y="0"/>
              <a:ext cx="121893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l-GR" sz="1100" b="1" i="0">
                  <a:latin typeface="Cambria Math" panose="02040503050406030204" pitchFamily="18" charset="0"/>
                </a:rPr>
                <a:t>𝛂</a:t>
              </a:r>
              <a:endParaRPr lang="es-CO" sz="1100" b="1" i="0"/>
            </a:p>
          </xdr:txBody>
        </xdr:sp>
      </mc:Fallback>
    </mc:AlternateContent>
    <xdr:clientData/>
  </xdr:oneCellAnchor>
  <xdr:twoCellAnchor editAs="oneCell">
    <xdr:from>
      <xdr:col>8</xdr:col>
      <xdr:colOff>542925</xdr:colOff>
      <xdr:row>9</xdr:row>
      <xdr:rowOff>47625</xdr:rowOff>
    </xdr:from>
    <xdr:to>
      <xdr:col>12</xdr:col>
      <xdr:colOff>666354</xdr:colOff>
      <xdr:row>12</xdr:row>
      <xdr:rowOff>28506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6F5B4FB-1A83-489A-9D1D-8123372EF6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86575" y="1762125"/>
          <a:ext cx="3171429" cy="552381"/>
        </a:xfrm>
        <a:prstGeom prst="rect">
          <a:avLst/>
        </a:prstGeom>
      </xdr:spPr>
    </xdr:pic>
    <xdr:clientData/>
  </xdr:twoCellAnchor>
  <xdr:twoCellAnchor editAs="oneCell">
    <xdr:from>
      <xdr:col>8</xdr:col>
      <xdr:colOff>619126</xdr:colOff>
      <xdr:row>3</xdr:row>
      <xdr:rowOff>95250</xdr:rowOff>
    </xdr:from>
    <xdr:to>
      <xdr:col>10</xdr:col>
      <xdr:colOff>581026</xdr:colOff>
      <xdr:row>5</xdr:row>
      <xdr:rowOff>66675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773C1D6-1B1D-4E6A-85C4-8B03B157C5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1290" r="8761" b="29023"/>
        <a:stretch/>
      </xdr:blipFill>
      <xdr:spPr>
        <a:xfrm>
          <a:off x="6962776" y="666750"/>
          <a:ext cx="1485900" cy="352425"/>
        </a:xfrm>
        <a:prstGeom prst="rect">
          <a:avLst/>
        </a:prstGeom>
      </xdr:spPr>
    </xdr:pic>
    <xdr:clientData/>
  </xdr:twoCellAnchor>
  <xdr:twoCellAnchor editAs="oneCell">
    <xdr:from>
      <xdr:col>8</xdr:col>
      <xdr:colOff>552450</xdr:colOff>
      <xdr:row>5</xdr:row>
      <xdr:rowOff>171450</xdr:rowOff>
    </xdr:from>
    <xdr:to>
      <xdr:col>10</xdr:col>
      <xdr:colOff>409575</xdr:colOff>
      <xdr:row>7</xdr:row>
      <xdr:rowOff>50060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8DD9147-6614-4723-958E-6B6AF9261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896100" y="1123950"/>
          <a:ext cx="1381125" cy="259610"/>
        </a:xfrm>
        <a:prstGeom prst="rect">
          <a:avLst/>
        </a:prstGeom>
      </xdr:spPr>
    </xdr:pic>
    <xdr:clientData/>
  </xdr:twoCellAnchor>
  <xdr:twoCellAnchor editAs="oneCell">
    <xdr:from>
      <xdr:col>8</xdr:col>
      <xdr:colOff>695325</xdr:colOff>
      <xdr:row>12</xdr:row>
      <xdr:rowOff>142875</xdr:rowOff>
    </xdr:from>
    <xdr:to>
      <xdr:col>11</xdr:col>
      <xdr:colOff>275992</xdr:colOff>
      <xdr:row>16</xdr:row>
      <xdr:rowOff>114208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A7782B50-8D15-497D-A2EE-6D47E84E4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38975" y="2428875"/>
          <a:ext cx="1866667" cy="733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B6BD9-00AC-4CF2-A05E-B4A3CB107375}">
  <dimension ref="A1:K39"/>
  <sheetViews>
    <sheetView showGridLines="0" tabSelected="1" workbookViewId="0">
      <selection activeCell="A25" sqref="A25"/>
    </sheetView>
  </sheetViews>
  <sheetFormatPr baseColWidth="10" defaultRowHeight="15" x14ac:dyDescent="0.25"/>
  <cols>
    <col min="3" max="3" width="15.140625" bestFit="1" customWidth="1"/>
  </cols>
  <sheetData>
    <row r="1" spans="1:11" x14ac:dyDescent="0.25">
      <c r="A1" s="2" t="s">
        <v>1</v>
      </c>
      <c r="B1" s="2" t="s">
        <v>0</v>
      </c>
      <c r="C1" s="8" t="s">
        <v>11</v>
      </c>
      <c r="D1" s="2" t="s">
        <v>2</v>
      </c>
      <c r="E1" s="1"/>
      <c r="F1" s="2" t="s">
        <v>7</v>
      </c>
      <c r="G1" s="2" t="s">
        <v>6</v>
      </c>
      <c r="H1" s="2" t="s">
        <v>10</v>
      </c>
      <c r="I1" s="1"/>
      <c r="J1" s="3"/>
      <c r="K1" s="3"/>
    </row>
    <row r="2" spans="1:11" x14ac:dyDescent="0.25">
      <c r="A2" s="4">
        <v>42618</v>
      </c>
      <c r="B2" s="5">
        <v>0.25355499999999997</v>
      </c>
      <c r="C2" s="6">
        <f>+$K$2+$J$2*F2</f>
        <v>9.0537000000000006E-2</v>
      </c>
      <c r="D2" s="6">
        <f>+B2-C2</f>
        <v>0.16301799999999997</v>
      </c>
      <c r="F2" s="7">
        <v>0</v>
      </c>
      <c r="G2" s="5">
        <v>4.8829677152214798E-2</v>
      </c>
      <c r="H2" s="5">
        <f>+EXP(G2)</f>
        <v>1.0500414894516026</v>
      </c>
      <c r="J2">
        <v>0.34999799999999998</v>
      </c>
      <c r="K2">
        <v>9.0537000000000006E-2</v>
      </c>
    </row>
    <row r="3" spans="1:11" x14ac:dyDescent="0.25">
      <c r="A3" s="4">
        <v>42619</v>
      </c>
      <c r="B3" s="5">
        <v>0.35062100000000002</v>
      </c>
      <c r="C3" s="6">
        <f t="shared" ref="C3:C32" si="0">+$K$2+$J$2*F3</f>
        <v>0.19473980455199999</v>
      </c>
      <c r="D3" s="6">
        <f t="shared" ref="D3:D32" si="1">+B3-C3</f>
        <v>0.15588119544800003</v>
      </c>
      <c r="F3" s="7">
        <v>0.29772399999999999</v>
      </c>
      <c r="G3" s="5">
        <v>0.41893696964913602</v>
      </c>
      <c r="H3" s="5">
        <f t="shared" ref="H3:H32" si="2">+EXP(G3)</f>
        <v>1.5203445239213242</v>
      </c>
    </row>
    <row r="4" spans="1:11" x14ac:dyDescent="0.25">
      <c r="A4" s="4">
        <v>42620</v>
      </c>
      <c r="B4" s="5">
        <v>1.0452509999999999</v>
      </c>
      <c r="C4" s="6">
        <f t="shared" si="0"/>
        <v>8.5413029280000011E-2</v>
      </c>
      <c r="D4" s="6">
        <f t="shared" si="1"/>
        <v>0.95983797071999988</v>
      </c>
      <c r="F4" s="7">
        <v>-1.464E-2</v>
      </c>
      <c r="G4" s="5">
        <v>0.196932161750074</v>
      </c>
      <c r="H4" s="5">
        <f t="shared" si="2"/>
        <v>1.2176614338833118</v>
      </c>
    </row>
    <row r="5" spans="1:11" x14ac:dyDescent="0.25">
      <c r="A5" s="4">
        <v>42621</v>
      </c>
      <c r="B5" s="5">
        <v>-9.9515000000000006E-2</v>
      </c>
      <c r="C5" s="6">
        <f t="shared" si="0"/>
        <v>1.2645295098000012E-2</v>
      </c>
      <c r="D5" s="6">
        <f t="shared" si="1"/>
        <v>-0.11216029509800002</v>
      </c>
      <c r="F5" s="7">
        <v>-0.222549</v>
      </c>
      <c r="G5" s="5">
        <v>0.256714840353854</v>
      </c>
      <c r="H5" s="5">
        <f t="shared" si="2"/>
        <v>1.2926764550362033</v>
      </c>
    </row>
    <row r="6" spans="1:11" x14ac:dyDescent="0.25">
      <c r="A6" s="4">
        <v>42622</v>
      </c>
      <c r="B6" s="5">
        <v>-1.297787</v>
      </c>
      <c r="C6" s="6">
        <f t="shared" si="0"/>
        <v>-0.77842893445200001</v>
      </c>
      <c r="D6" s="6">
        <f t="shared" si="1"/>
        <v>-0.51935806554800001</v>
      </c>
      <c r="F6" s="7">
        <v>-2.482774</v>
      </c>
      <c r="G6" s="5">
        <v>0.23389228661962799</v>
      </c>
      <c r="H6" s="5">
        <f t="shared" si="2"/>
        <v>1.263508388118181</v>
      </c>
    </row>
    <row r="7" spans="1:11" x14ac:dyDescent="0.25">
      <c r="A7" s="4">
        <v>42625</v>
      </c>
      <c r="B7" s="5">
        <v>-0.80226500000000001</v>
      </c>
      <c r="C7" s="6">
        <f t="shared" si="0"/>
        <v>0.60049773592199995</v>
      </c>
      <c r="D7" s="6">
        <f t="shared" si="1"/>
        <v>-1.4027627359219998</v>
      </c>
      <c r="F7" s="7">
        <v>1.457039</v>
      </c>
      <c r="G7" s="5">
        <v>0.24166661732262401</v>
      </c>
      <c r="H7" s="5">
        <f t="shared" si="2"/>
        <v>1.273369602677199</v>
      </c>
    </row>
    <row r="8" spans="1:11" x14ac:dyDescent="0.25">
      <c r="A8" s="4">
        <v>42626</v>
      </c>
      <c r="B8" s="5">
        <v>-1.4198230000000001</v>
      </c>
      <c r="C8" s="6">
        <f t="shared" si="0"/>
        <v>-0.43242126164999994</v>
      </c>
      <c r="D8" s="6">
        <f t="shared" si="1"/>
        <v>-0.98740173835000011</v>
      </c>
      <c r="F8" s="7">
        <v>-1.494175</v>
      </c>
      <c r="G8" s="5">
        <v>0.23890727097175701</v>
      </c>
      <c r="H8" s="5">
        <f t="shared" si="2"/>
        <v>1.2698607781681457</v>
      </c>
    </row>
    <row r="9" spans="1:11" x14ac:dyDescent="0.25">
      <c r="A9" s="4">
        <v>42627</v>
      </c>
      <c r="B9" s="5">
        <v>0.44081199999999998</v>
      </c>
      <c r="C9" s="6">
        <f t="shared" si="0"/>
        <v>6.9962367570000017E-2</v>
      </c>
      <c r="D9" s="6">
        <f t="shared" si="1"/>
        <v>0.37084963242999996</v>
      </c>
      <c r="F9" s="7">
        <v>-5.8784999999999997E-2</v>
      </c>
      <c r="G9" s="5">
        <v>0.23987274295602101</v>
      </c>
      <c r="H9" s="5">
        <f t="shared" si="2"/>
        <v>1.2710873852054676</v>
      </c>
    </row>
    <row r="10" spans="1:11" x14ac:dyDescent="0.25">
      <c r="A10" s="4">
        <v>42628</v>
      </c>
      <c r="B10" s="5">
        <v>1.6018999999999999E-2</v>
      </c>
      <c r="C10" s="6">
        <f t="shared" si="0"/>
        <v>0.44258318829599996</v>
      </c>
      <c r="D10" s="6">
        <f t="shared" si="1"/>
        <v>-0.42656418829599996</v>
      </c>
      <c r="F10" s="7">
        <v>1.005852</v>
      </c>
      <c r="G10" s="5">
        <v>0.23953322632775501</v>
      </c>
      <c r="H10" s="5">
        <f t="shared" si="2"/>
        <v>1.2706559031540217</v>
      </c>
    </row>
    <row r="11" spans="1:11" x14ac:dyDescent="0.25">
      <c r="A11" s="4">
        <v>42629</v>
      </c>
      <c r="B11" s="5">
        <v>-1.379019</v>
      </c>
      <c r="C11" s="6">
        <f t="shared" si="0"/>
        <v>-4.1742294113999961E-2</v>
      </c>
      <c r="D11" s="6">
        <f t="shared" si="1"/>
        <v>-1.337276705886</v>
      </c>
      <c r="F11" s="7">
        <v>-0.37794299999999997</v>
      </c>
      <c r="G11" s="5">
        <v>0.239652409488706</v>
      </c>
      <c r="H11" s="5">
        <f t="shared" si="2"/>
        <v>1.2708073529659949</v>
      </c>
    </row>
    <row r="12" spans="1:11" x14ac:dyDescent="0.25">
      <c r="A12" s="4">
        <v>42632</v>
      </c>
      <c r="B12" s="5">
        <v>2.9529999999999999E-3</v>
      </c>
      <c r="C12" s="6">
        <f t="shared" si="0"/>
        <v>8.988600372000001E-2</v>
      </c>
      <c r="D12" s="6">
        <f t="shared" si="1"/>
        <v>-8.6933003720000013E-2</v>
      </c>
      <c r="F12" s="7">
        <v>-1.8600000000000001E-3</v>
      </c>
      <c r="G12" s="5">
        <v>0.23961054571149901</v>
      </c>
      <c r="H12" s="5">
        <f t="shared" si="2"/>
        <v>1.2707541532836748</v>
      </c>
    </row>
    <row r="13" spans="1:11" x14ac:dyDescent="0.25">
      <c r="A13" s="4">
        <v>42633</v>
      </c>
      <c r="B13" s="5">
        <v>-0.98738599999999999</v>
      </c>
      <c r="C13" s="6">
        <f t="shared" si="0"/>
        <v>0.101005090182</v>
      </c>
      <c r="D13" s="6">
        <f t="shared" si="1"/>
        <v>-1.088391090182</v>
      </c>
      <c r="F13" s="7">
        <v>2.9909000000000002E-2</v>
      </c>
      <c r="G13" s="5">
        <v>0.23962524740045399</v>
      </c>
      <c r="H13" s="5">
        <f t="shared" si="2"/>
        <v>1.2707728356533057</v>
      </c>
    </row>
    <row r="14" spans="1:11" x14ac:dyDescent="0.25">
      <c r="A14" s="4">
        <v>42634</v>
      </c>
      <c r="B14" s="5">
        <v>-5.2189999999999997E-3</v>
      </c>
      <c r="C14" s="6">
        <f t="shared" si="0"/>
        <v>0.47056482840000002</v>
      </c>
      <c r="D14" s="6">
        <f t="shared" si="1"/>
        <v>-0.4757838284</v>
      </c>
      <c r="F14" s="7">
        <v>1.0858000000000001</v>
      </c>
      <c r="G14" s="5">
        <v>0.23962008407730001</v>
      </c>
      <c r="H14" s="5">
        <f t="shared" si="2"/>
        <v>1.2707662742594392</v>
      </c>
    </row>
    <row r="15" spans="1:11" x14ac:dyDescent="0.25">
      <c r="A15" s="4">
        <v>42635</v>
      </c>
      <c r="B15" s="5">
        <v>1.2403280000000001</v>
      </c>
      <c r="C15" s="6">
        <f t="shared" si="0"/>
        <v>0.31729195425000001</v>
      </c>
      <c r="D15" s="6">
        <f t="shared" si="1"/>
        <v>0.92303604575000009</v>
      </c>
      <c r="F15" s="7">
        <v>0.64787499999999998</v>
      </c>
      <c r="G15" s="5">
        <v>0.23962189741923001</v>
      </c>
      <c r="H15" s="5">
        <f t="shared" si="2"/>
        <v>1.2707685785952967</v>
      </c>
    </row>
    <row r="16" spans="1:11" x14ac:dyDescent="0.25">
      <c r="A16" s="4">
        <v>42636</v>
      </c>
      <c r="B16" s="5">
        <v>-0.47460400000000003</v>
      </c>
      <c r="C16" s="6">
        <f t="shared" si="0"/>
        <v>-0.11082699934199997</v>
      </c>
      <c r="D16" s="6">
        <f t="shared" si="1"/>
        <v>-0.36377700065800006</v>
      </c>
      <c r="F16" s="7">
        <v>-0.57532899999999998</v>
      </c>
      <c r="G16" s="5">
        <v>0.23962126057355601</v>
      </c>
      <c r="H16" s="5">
        <f t="shared" si="2"/>
        <v>1.2707677693120825</v>
      </c>
    </row>
    <row r="17" spans="1:8" x14ac:dyDescent="0.25">
      <c r="A17" s="4">
        <v>42639</v>
      </c>
      <c r="B17" s="5">
        <v>-0.36542000000000002</v>
      </c>
      <c r="C17" s="6">
        <f t="shared" si="0"/>
        <v>-0.21133102502999998</v>
      </c>
      <c r="D17" s="6">
        <f t="shared" si="1"/>
        <v>-0.15408897497000004</v>
      </c>
      <c r="F17" s="7">
        <v>-0.86248499999999995</v>
      </c>
      <c r="G17" s="5">
        <v>0.23962148423301</v>
      </c>
      <c r="H17" s="5">
        <f t="shared" si="2"/>
        <v>1.2707680535313397</v>
      </c>
    </row>
    <row r="18" spans="1:8" x14ac:dyDescent="0.25">
      <c r="A18" s="4">
        <v>42640</v>
      </c>
      <c r="B18" s="5">
        <v>-0.956538</v>
      </c>
      <c r="C18" s="6">
        <f t="shared" si="0"/>
        <v>0.31535821529999997</v>
      </c>
      <c r="D18" s="6">
        <f t="shared" si="1"/>
        <v>-1.2718962153</v>
      </c>
      <c r="F18" s="7">
        <v>0.64234999999999998</v>
      </c>
      <c r="G18" s="5">
        <v>0.23962140568398099</v>
      </c>
      <c r="H18" s="5">
        <f t="shared" si="2"/>
        <v>1.2707679537137468</v>
      </c>
    </row>
    <row r="19" spans="1:8" x14ac:dyDescent="0.25">
      <c r="A19" s="4">
        <v>42641</v>
      </c>
      <c r="B19" s="5">
        <v>1.57172</v>
      </c>
      <c r="C19" s="6">
        <f t="shared" si="0"/>
        <v>0.27542624348400002</v>
      </c>
      <c r="D19" s="6">
        <f t="shared" si="1"/>
        <v>1.296293756516</v>
      </c>
      <c r="F19" s="7">
        <v>0.52825800000000001</v>
      </c>
      <c r="G19" s="5">
        <v>0.239621433270329</v>
      </c>
      <c r="H19" s="5">
        <f t="shared" si="2"/>
        <v>1.2707679887695944</v>
      </c>
    </row>
    <row r="20" spans="1:8" x14ac:dyDescent="0.25">
      <c r="A20" s="4">
        <v>42642</v>
      </c>
      <c r="B20" s="5">
        <v>-0.73926800000000004</v>
      </c>
      <c r="C20" s="6">
        <f t="shared" si="0"/>
        <v>-0.237240676974</v>
      </c>
      <c r="D20" s="6">
        <f t="shared" si="1"/>
        <v>-0.50202732302600006</v>
      </c>
      <c r="F20" s="7">
        <v>-0.93651300000000004</v>
      </c>
      <c r="G20" s="5">
        <v>0.23962142358202701</v>
      </c>
      <c r="H20" s="5">
        <f t="shared" si="2"/>
        <v>1.2707679764580104</v>
      </c>
    </row>
    <row r="21" spans="1:8" x14ac:dyDescent="0.25">
      <c r="A21" s="4">
        <v>42643</v>
      </c>
      <c r="B21" s="5">
        <v>-0.45979100000000001</v>
      </c>
      <c r="C21" s="6">
        <f t="shared" si="0"/>
        <v>0.36830906272200004</v>
      </c>
      <c r="D21" s="6">
        <f t="shared" si="1"/>
        <v>-0.8281000627220001</v>
      </c>
      <c r="F21" s="7">
        <v>0.79363899999999998</v>
      </c>
      <c r="G21" s="5">
        <v>0.23962142698455</v>
      </c>
      <c r="H21" s="5">
        <f t="shared" si="2"/>
        <v>1.2707679807818277</v>
      </c>
    </row>
    <row r="22" spans="1:8" x14ac:dyDescent="0.25">
      <c r="A22" s="4">
        <v>42646</v>
      </c>
      <c r="B22" s="5">
        <v>-0.61886799999999997</v>
      </c>
      <c r="C22" s="6">
        <f t="shared" si="0"/>
        <v>-2.377304679599998E-2</v>
      </c>
      <c r="D22" s="6">
        <f t="shared" si="1"/>
        <v>-0.59509495320399997</v>
      </c>
      <c r="F22" s="7">
        <v>-0.326602</v>
      </c>
      <c r="G22" s="5">
        <v>0.23962142578958701</v>
      </c>
      <c r="H22" s="5">
        <f t="shared" si="2"/>
        <v>1.2707679792633071</v>
      </c>
    </row>
    <row r="23" spans="1:8" x14ac:dyDescent="0.25">
      <c r="A23" s="4">
        <v>42647</v>
      </c>
      <c r="B23" s="5">
        <v>0.33987699999999998</v>
      </c>
      <c r="C23" s="6">
        <f t="shared" si="0"/>
        <v>-8.3337806423999988E-2</v>
      </c>
      <c r="D23" s="6">
        <f t="shared" si="1"/>
        <v>0.423214806424</v>
      </c>
      <c r="F23" s="7">
        <v>-0.49678800000000001</v>
      </c>
      <c r="G23" s="5">
        <v>0.239621426209257</v>
      </c>
      <c r="H23" s="5">
        <f t="shared" si="2"/>
        <v>1.2707679797966103</v>
      </c>
    </row>
    <row r="24" spans="1:8" x14ac:dyDescent="0.25">
      <c r="A24" s="4">
        <v>42648</v>
      </c>
      <c r="B24" s="5">
        <v>0.46554600000000002</v>
      </c>
      <c r="C24" s="6">
        <f t="shared" si="0"/>
        <v>0.24059829250199999</v>
      </c>
      <c r="D24" s="6">
        <f t="shared" si="1"/>
        <v>0.22494770749800003</v>
      </c>
      <c r="F24" s="7">
        <v>0.42874899999999999</v>
      </c>
      <c r="G24" s="5">
        <v>0.23962142606186901</v>
      </c>
      <c r="H24" s="5">
        <f t="shared" si="2"/>
        <v>1.2707679796093143</v>
      </c>
    </row>
    <row r="25" spans="1:8" x14ac:dyDescent="0.25">
      <c r="A25" s="4">
        <v>42649</v>
      </c>
      <c r="B25" s="5">
        <v>0.15718299999999999</v>
      </c>
      <c r="C25" s="6">
        <f t="shared" si="0"/>
        <v>0.107387303712</v>
      </c>
      <c r="D25" s="6">
        <f t="shared" si="1"/>
        <v>4.9795696287999985E-2</v>
      </c>
      <c r="F25" s="7">
        <v>4.8143999999999999E-2</v>
      </c>
      <c r="G25" s="5">
        <v>0.23962142611363199</v>
      </c>
      <c r="H25" s="5">
        <f t="shared" si="2"/>
        <v>1.270767979675093</v>
      </c>
    </row>
    <row r="26" spans="1:8" x14ac:dyDescent="0.25">
      <c r="A26" s="4">
        <v>42650</v>
      </c>
      <c r="B26" s="5">
        <v>0.353688</v>
      </c>
      <c r="C26" s="6">
        <f t="shared" si="0"/>
        <v>-2.3519998241999976E-2</v>
      </c>
      <c r="D26" s="6">
        <f t="shared" si="1"/>
        <v>0.37720799824199996</v>
      </c>
      <c r="F26" s="7">
        <v>-0.32587899999999997</v>
      </c>
      <c r="G26" s="5">
        <v>0.23962142609545301</v>
      </c>
      <c r="H26" s="5">
        <f t="shared" si="2"/>
        <v>1.2707679796519917</v>
      </c>
    </row>
    <row r="27" spans="1:8" x14ac:dyDescent="0.25">
      <c r="A27" s="4">
        <v>42653</v>
      </c>
      <c r="B27" s="5">
        <v>0.157864</v>
      </c>
      <c r="C27" s="6">
        <f t="shared" si="0"/>
        <v>0.25137263093399997</v>
      </c>
      <c r="D27" s="6">
        <f t="shared" si="1"/>
        <v>-9.350863093399997E-2</v>
      </c>
      <c r="F27" s="7">
        <v>0.45953300000000002</v>
      </c>
      <c r="G27" s="5">
        <v>0.23962142610183701</v>
      </c>
      <c r="H27" s="5">
        <f t="shared" si="2"/>
        <v>1.2707679796601044</v>
      </c>
    </row>
    <row r="28" spans="1:8" x14ac:dyDescent="0.25">
      <c r="A28" s="4">
        <v>42654</v>
      </c>
      <c r="B28" s="5">
        <v>0.57155699999999998</v>
      </c>
      <c r="C28" s="6">
        <f t="shared" si="0"/>
        <v>-0.34782079508399999</v>
      </c>
      <c r="D28" s="6">
        <f t="shared" si="1"/>
        <v>0.91937779508399997</v>
      </c>
      <c r="F28" s="7">
        <v>-1.2524580000000001</v>
      </c>
      <c r="G28" s="5">
        <v>0.239621426099595</v>
      </c>
      <c r="H28" s="5">
        <f t="shared" si="2"/>
        <v>1.2707679796572553</v>
      </c>
    </row>
    <row r="29" spans="1:8" x14ac:dyDescent="0.25">
      <c r="A29" s="4">
        <v>42655</v>
      </c>
      <c r="B29" s="5">
        <v>-0.25509799999999999</v>
      </c>
      <c r="C29" s="6">
        <f t="shared" si="0"/>
        <v>0.13064432081400001</v>
      </c>
      <c r="D29" s="6">
        <f t="shared" si="1"/>
        <v>-0.38574232081400001</v>
      </c>
      <c r="F29" s="7">
        <v>0.114593</v>
      </c>
      <c r="G29" s="5">
        <v>0.23962142610038201</v>
      </c>
      <c r="H29" s="5">
        <f t="shared" si="2"/>
        <v>1.2707679796582554</v>
      </c>
    </row>
    <row r="30" spans="1:8" x14ac:dyDescent="0.25">
      <c r="A30" s="4">
        <v>42656</v>
      </c>
      <c r="B30" s="5">
        <v>-1.5504E-2</v>
      </c>
      <c r="C30" s="6">
        <f t="shared" si="0"/>
        <v>-1.8105179183999995E-2</v>
      </c>
      <c r="D30" s="6">
        <f t="shared" si="1"/>
        <v>2.6011791839999944E-3</v>
      </c>
      <c r="F30" s="7">
        <v>-0.31040800000000002</v>
      </c>
      <c r="G30" s="5">
        <v>0.23962142610010601</v>
      </c>
      <c r="H30" s="5">
        <f t="shared" si="2"/>
        <v>1.2707679796579046</v>
      </c>
    </row>
    <row r="31" spans="1:8" x14ac:dyDescent="0.25">
      <c r="A31" s="4">
        <v>42657</v>
      </c>
      <c r="B31" s="5">
        <v>-0.61693200000000004</v>
      </c>
      <c r="C31" s="6">
        <f t="shared" si="0"/>
        <v>9.759225968400001E-2</v>
      </c>
      <c r="D31" s="6">
        <f t="shared" si="1"/>
        <v>-0.71452425968400002</v>
      </c>
      <c r="F31" s="7">
        <v>2.0157999999999999E-2</v>
      </c>
      <c r="G31" s="5">
        <v>0.23962142610020301</v>
      </c>
      <c r="H31" s="5">
        <f t="shared" si="2"/>
        <v>1.2707679796580278</v>
      </c>
    </row>
    <row r="32" spans="1:8" x14ac:dyDescent="0.25">
      <c r="A32" s="4">
        <v>42661</v>
      </c>
      <c r="B32" s="5">
        <v>0.71434399999999998</v>
      </c>
      <c r="C32" s="6">
        <f t="shared" si="0"/>
        <v>0.30548862169799995</v>
      </c>
      <c r="D32" s="6">
        <f t="shared" si="1"/>
        <v>0.40885537830200003</v>
      </c>
      <c r="F32" s="7">
        <v>0.614151</v>
      </c>
      <c r="G32" s="5">
        <v>0.23962142610016901</v>
      </c>
      <c r="H32" s="5">
        <f t="shared" si="2"/>
        <v>1.2707679796579847</v>
      </c>
    </row>
    <row r="33" spans="1:8" x14ac:dyDescent="0.25">
      <c r="A33" s="9"/>
      <c r="B33" s="10"/>
      <c r="C33" s="11"/>
      <c r="D33" s="11"/>
      <c r="F33" s="12"/>
      <c r="G33" s="10"/>
      <c r="H33" s="10"/>
    </row>
    <row r="34" spans="1:8" x14ac:dyDescent="0.25">
      <c r="A34" s="9"/>
      <c r="B34" s="10"/>
      <c r="C34" s="11"/>
      <c r="D34" s="11"/>
      <c r="F34" s="12"/>
      <c r="G34" s="10"/>
      <c r="H34" s="10"/>
    </row>
    <row r="35" spans="1:8" x14ac:dyDescent="0.25">
      <c r="C35" s="5" t="s">
        <v>3</v>
      </c>
      <c r="D35" s="7">
        <f>SUM(D2:D32)</f>
        <v>-5.0704742308279993</v>
      </c>
    </row>
    <row r="36" spans="1:8" x14ac:dyDescent="0.25">
      <c r="C36" s="5" t="s">
        <v>4</v>
      </c>
      <c r="D36" s="6">
        <f>+D35</f>
        <v>-5.0704742308279993</v>
      </c>
    </row>
    <row r="37" spans="1:8" x14ac:dyDescent="0.25">
      <c r="G37" s="14">
        <f>+SUM(G2:G35)/($H$39-$H$38+1)</f>
        <v>0.2382896805935418</v>
      </c>
      <c r="H37" s="14">
        <f>+SUM(H2:H35)/($H$39-$H$38+1)</f>
        <v>1.2705203436414716</v>
      </c>
    </row>
    <row r="38" spans="1:8" x14ac:dyDescent="0.25">
      <c r="C38" s="2" t="s">
        <v>5</v>
      </c>
      <c r="D38" s="13">
        <f>+D36/SQRT(H37)</f>
        <v>-4.498396868686636</v>
      </c>
      <c r="G38" s="5" t="s">
        <v>8</v>
      </c>
      <c r="H38" s="5">
        <v>1</v>
      </c>
    </row>
    <row r="39" spans="1:8" x14ac:dyDescent="0.25">
      <c r="G39" s="5" t="s">
        <v>9</v>
      </c>
      <c r="H39" s="5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COLCAP EGARCH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2018-06-20T15:43:25Z</dcterms:modified>
</cp:coreProperties>
</file>